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00"/>
  </bookViews>
  <sheets>
    <sheet name="2024г"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<sst xmlns="http://schemas.openxmlformats.org/spreadsheetml/2006/main" count="290" uniqueCount="288">
  <si>
    <t>Приложение 2</t>
  </si>
  <si>
    <t>ОБЪЕМЫ</t>
  </si>
  <si>
    <t>поступлений доходов бюджета округа  за2024 год</t>
  </si>
  <si>
    <t>руб.</t>
  </si>
  <si>
    <t>Код бюджетной классификации Российской Федерации</t>
  </si>
  <si>
    <t>Наименование налога (сбора)</t>
  </si>
  <si>
    <t>Уточненный план на 2024г</t>
  </si>
  <si>
    <t>Фактическое исполнение за 2024г</t>
  </si>
  <si>
    <t>% исполнения</t>
  </si>
  <si>
    <t xml:space="preserve">1 00 00000 00 0000 000 </t>
  </si>
  <si>
    <t>НАЛОГОВЫЕ И НЕНАЛОГОВЫЕ ДОХОДЫ</t>
  </si>
  <si>
    <t>1 01 00000 00 0000 000</t>
  </si>
  <si>
    <t>НАЛОГИ НА ПРИБЫЛЬ, ДОХОДЫ</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</si>
  <si>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</si>
  <si>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</si>
  <si>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</si>
  <si>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</si>
  <si>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</si>
  <si>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</si>
  <si>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1 01 02040 01 0000 110</t>
  </si>
  <si>
    <t xml:space="preserve">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</si>
  <si>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1 01 02080 01 0000 110</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</si>
  <si>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</si>
  <si>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1 01 02130 01 0000 110</t>
  </si>
  <si>
    <t xml:space="preserve">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</si>
  <si>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1 03 00000 00 0000 000</t>
  </si>
  <si>
    <t>НАЛОГИ НА ТОВАРЫ (РАБОТЫ, УСЛУГИ), РЕАЛИЗУЕМЫЕ НА ТЕРРИТОРИИ РОССИЙСКОЙ ФЕДЕРАЦИИ</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</si>
  <si>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</si>
  <si>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</si>
  <si>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</si>
  <si>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</si>
  <si>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</si>
  <si>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</si>
  <si>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</si>
  <si>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</si>
  <si>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1 05 00000 00 0000 000</t>
  </si>
  <si>
    <t>НАЛОГИ НА СОВОКУПНЫЙ ДОХОД</t>
  </si>
  <si>
    <t>1 05 01011 01 0000 110</t>
  </si>
  <si>
    <t>Налог, взимаемый с налогоплательщиков, выбравших в качестве объекта налогообложения доходы</t>
  </si>
  <si>
    <t>1 05 01021 01 0000 110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</si>
  <si>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</si>
  <si>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1 05 02010 02 0000 110</t>
  </si>
  <si>
    <t>Единый налог на вмененный доход для отдельных видов деятельности</t>
  </si>
  <si>
    <t>1 05 03010 01 0000 110</t>
  </si>
  <si>
    <t>Единый сельскохозяйственный налог</t>
  </si>
  <si>
    <t>1 05 04060 02 0000 110</t>
  </si>
  <si>
    <t>Налог, взимаемый в связи с применением патентной системы налогообложения, зачисляемый в бюджеты муниципальных округов</t>
  </si>
  <si>
    <t>1 06 00000 00 0000 000</t>
  </si>
  <si>
    <t>Налоги на имущество</t>
  </si>
  <si>
    <t>1 06 01000 00 0000 110</t>
  </si>
  <si>
    <t>Налог на имущество физических лиц</t>
  </si>
  <si>
    <t>1 06 01020 14 0000 110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</si>
  <si>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</si>
  <si>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1 06 06000 00 0000 110</t>
  </si>
  <si>
    <t>Земельный налог</t>
  </si>
  <si>
    <t>1 06 06032 14 0000 110</t>
  </si>
  <si>
    <t>Земельный налог с организаций, обладающих земельным участком, расположенным в границах муниципальных округов</t>
  </si>
  <si>
    <t>1 06 06042 14 0000 110</t>
  </si>
  <si>
    <t>Земельный налог с физических лиц, обладающих земельным участком, расположенным в границах муниципальных округов</t>
  </si>
  <si>
    <t>1 08 00000 00 0000 000</t>
  </si>
  <si>
    <t>ГОСУДАРСТВЕННАЯ ПОШЛИНА</t>
  </si>
  <si>
    <t>1 08 03010 01 0000 110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</si>
  <si>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</si>
  <si>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1 11 00000 00 0000 000</t>
  </si>
  <si>
    <t>ДОХОДЫ ОТ ИСПОЛЬЗОВАНИЯ ИМУЩЕСТВА, НАХОДЯЩЕГОСЯ В ГОСУДАРСТВЕННОЙ И МУНИЦИПАЛЬНОЙ СОБСТВЕННОСТИ</t>
  </si>
  <si>
    <t>1 11 01040 14 0000 120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</si>
  <si>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</si>
  <si>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Доходы от арендной платы за земельные участки</t>
  </si>
  <si>
    <t>1 11 05012 14 0000 120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</si>
  <si>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</si>
  <si>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1 11 05024 14 0000 120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</si>
  <si>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</si>
  <si>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от сдачи в аренду имущества</t>
  </si>
  <si>
    <t>1 11 05034 14 0000 120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</si>
  <si>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</si>
  <si>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1 11 05074 14 0000 120</t>
  </si>
  <si>
    <t>Доходы от сдачи в аренду имущества, составляющего казну муниципальных округов (за исключением земельных участков)</t>
  </si>
  <si>
    <t>1 11 09044 14 0000 120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</si>
  <si>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</si>
  <si>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Плата по соглашениям об установлении сервитута</t>
  </si>
  <si>
    <t>1 11 05324 14 0000 120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</si>
  <si>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</si>
  <si>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1 11 05326 14 0000 120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</si>
  <si>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</si>
  <si>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1 12 00000 00 0000 000</t>
  </si>
  <si>
    <t xml:space="preserve">ПЛАТЕЖИ ПРИ ПОЛЬЗОВАНИИ ПРИРОДНЫМИ РЕСУРСАМИ </t>
  </si>
  <si>
    <t>1 12 01010 01 0000 120</t>
  </si>
  <si>
    <t xml:space="preserve">Плата за выбросы загрязняющих веществ в атмосферный воздух стационарными объектами </t>
  </si>
  <si>
    <t>1 12 01030 01 0000 120</t>
  </si>
  <si>
    <t>Плата за сбросы загрязняющих веществ в водные объекты</t>
  </si>
  <si>
    <t>1 12 01041 01 0000 120</t>
  </si>
  <si>
    <t>Плата за размещение отходов производства</t>
  </si>
  <si>
    <t>1 13 00000 00 0000 000</t>
  </si>
  <si>
    <t>ДОХОДЫ ОТ ОКАЗАНИЯ ПЛАТНЫХ УСЛУГ (РАБОТ) И КОМПЕНСАЦИИ ЗАТРАТ ГОСУДАРСТВА</t>
  </si>
  <si>
    <t>1 13 01074 14 0000 130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</si>
  <si>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</si>
  <si>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1 13 01994 14 0000 130</t>
  </si>
  <si>
    <t>Прочие доходы от оказания платных услуг (работ) получателями средств бюджетов муниципальных округов</t>
  </si>
  <si>
    <t>1 13 02994 14 0000 130</t>
  </si>
  <si>
    <t>Прочие доходы от компенсации затрат бюджетов муниципальных округов</t>
  </si>
  <si>
    <t>1 14 00000 00 0000 000</t>
  </si>
  <si>
    <t>ДОХОДЫ ОТ ПРОДАЖИ МАТЕРИАЛЬНЫХ И НЕМАТЕРИАЛЬНЫХ АКТИВОВ</t>
  </si>
  <si>
    <t>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</si>
  <si>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</si>
  <si>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</si>
  <si>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</si>
  <si>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1 14 06000 00 0000 430</t>
  </si>
  <si>
    <t>Доходы от продажи земельных участков, находящихся в государственной и муниципальной собственности</t>
  </si>
  <si>
    <t>1 14 06012 14 0000 430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</si>
  <si>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</si>
  <si>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1 14 06024 14 0000 430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</si>
  <si>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</si>
  <si>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1 14 06312 14 0000 430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</si>
  <si>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</si>
  <si>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1 14 06324 14 0000 430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</si>
  <si>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</si>
  <si>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1 16 00000 00 0000 000</t>
  </si>
  <si>
    <t>ШТРАФЫ, САНКЦИИ, ВОЗМЕЩЕНИЕ УЩЕРБА</t>
  </si>
  <si>
    <t>1 16 01053 01 0035 140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</si>
  <si>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</si>
  <si>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1 16 01053 01 0059 140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</si>
  <si>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</si>
  <si>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1 16 01053 01 0063 140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</si>
  <si>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</si>
  <si>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1 16 01053 01 0351 140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</si>
  <si>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</si>
  <si>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1 16 01053 01 0631 140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</si>
  <si>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</si>
  <si>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1 16 01053 01 9000 140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</si>
  <si>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</si>
  <si>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1 16 01063 01 0008 140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</si>
  <si>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</si>
  <si>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1 16 01063 01 0009 140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</si>
  <si>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</si>
  <si>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1 16 01063 01 0091 140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</si>
  <si>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</si>
  <si>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1 16 01063 01 0101 140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</si>
  <si>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</si>
  <si>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1 16 01063 01 9000 140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</si>
  <si>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</si>
  <si>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1 16 01073 01 0017 140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</si>
  <si>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</si>
  <si>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1 16 01073 01 0027 140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</si>
  <si>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</si>
  <si>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1 16 01073 01 0029 140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</si>
  <si>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</si>
  <si>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1 16 01083 01 0026 140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</si>
  <si>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</si>
  <si>
    <t>1 16 01083 01 0028 140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</si>
  <si>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</si>
  <si>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1 16 01083 01 0037 140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</si>
  <si>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</si>
  <si>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1 16 01083 01 0039 140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</si>
  <si>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</si>
  <si>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1 16 01083 01 0281 140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</si>
  <si>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</si>
  <si>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1 16 01083 01 9000 140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</si>
  <si>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</si>
  <si>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1 16 01113 01 9000 140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</si>
  <si>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</si>
  <si>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1 16 01123 01 0002 140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</si>
  <si>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</si>
  <si>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1 16 01133 01 9000 140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</si>
  <si>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</si>
  <si>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1 16 01143 01 9000 140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</si>
  <si>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</si>
  <si>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1 16 01153 01 0006 140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</si>
  <si>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</si>
  <si>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1 16 01153 01 0012 140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</si>
  <si>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</si>
  <si>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1 16 01153 01 9000 140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</si>
  <si>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</si>
  <si>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1 16 01173 01 0008 140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</si>
  <si>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</si>
  <si>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1 16 01173 01 9000 140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</si>
  <si>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</si>
  <si>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1 16 01193 01 0005 140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</si>
  <si>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</si>
  <si>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1 16 01193 01 0009 140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</si>
  <si>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</si>
  <si>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1 16 01193 01 0013 140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</si>
  <si>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</si>
  <si>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1 16 01193 01 9000 140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</si>
  <si>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</si>
  <si>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1 16 01203 01 0008 140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</si>
  <si>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</si>
  <si>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1 16 01203 01 0013 140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</si>
  <si>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</si>
  <si>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1 16 01203 01 0021 140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</si>
  <si>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</si>
  <si>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1 16 01203 01 0025 140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</si>
  <si>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уклонение от исполнения административного наказания)</t>
  </si>
  <si>
    <t>1 16 01203 01 9000 140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</si>
  <si>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</si>
  <si>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1 16 02020 02 0000 140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</si>
  <si>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</si>
  <si>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1 16 07010 14 0000 140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</si>
  <si>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</si>
  <si>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1 16 07090 14 0000 140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</si>
  <si>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</si>
  <si>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1 16 10032 14 0000 140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</si>
  <si>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</si>
  <si>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1 16 11050 01 0000 140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</si>
  <si>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</si>
  <si>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1 17 00000 00 0000 000</t>
  </si>
  <si>
    <t>ПРОЧИЕ НЕНАЛОГОВЫЕ ДОХОДЫ</t>
  </si>
  <si>
    <t>1 17 01040 14 0000 180</t>
  </si>
  <si>
    <t>Невыясненные поступления, зачисляемые в бюджеты муниципальных округов</t>
  </si>
  <si>
    <t>1 17 05040 14 0000 180</t>
  </si>
  <si>
    <t>Прочие неналоговые доходы бюджетов муниципальных округов</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</si>
  <si>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</si>
  <si>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</si>
  <si>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</si>
  <si>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</si>
  <si>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</si>
  <si>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</si>
  <si>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2 02 15001 14 0000 150</t>
  </si>
  <si>
    <t>Дотации бюджетам муниципальных округов на выравнивание бюджетной обеспеченности из бюджета субъекта Российской Федерации</t>
  </si>
  <si>
    <t>2 02 15002 14 0000 150</t>
  </si>
  <si>
    <t>Дотации бюджетам муниципальных округов на поддержку мер по обеспечению сбалансированности бюджетов</t>
  </si>
  <si>
    <t>2 02 19999 14 0000 150</t>
  </si>
  <si>
    <t>Прочие дотации бюджетам муниципальных округов</t>
  </si>
  <si>
    <t>2 02 20000 00 0000 000</t>
  </si>
  <si>
    <t>Субсидии бюджетам бюджетной системы Российской Федерации (межбюджетные субсидии)</t>
  </si>
  <si>
    <t>2 02 25497 14 0000 150</t>
  </si>
  <si>
    <t>Субсидии бюджетам муниципальных округов на реализацию мероприятий по обеспечению жильем молодых семей</t>
  </si>
  <si>
    <t>2 02 25513 14 0000 150</t>
  </si>
  <si>
    <t>Субсидии бюджетам муниципальных округов на развитие сети учреждений культурно-досугового типа</t>
  </si>
  <si>
    <t>2 02 25519 14 0000 150</t>
  </si>
  <si>
    <t>Субсидии бюджетам муниципальных округов на поддержку отрасли культуры</t>
  </si>
  <si>
    <t>2 02 25599 14 0000 150</t>
  </si>
  <si>
    <t>Субсидии бюджетам муниципальных округов на подготовку проектов межевания земельных участков и на проведение кадастровых работ</t>
  </si>
  <si>
    <t>2 02 29999 14 0000 150</t>
  </si>
  <si>
    <t>Прочие субсидии бюджетам муниципальных округов</t>
  </si>
  <si>
    <t>2 02 30000 00 0000 150</t>
  </si>
  <si>
    <t>Субвенции бюджетам бюджетной системы Российской Федерации</t>
  </si>
  <si>
    <t>2 02 30024 14 0000 150</t>
  </si>
  <si>
    <t>Субвенции бюджетам муниципальных округов на выполнение передаваемых полномочий субъектов Российской Федерации</t>
  </si>
  <si>
    <t>в том числе:</t>
  </si>
  <si>
    <t xml:space="preserve">Субвенции бюджетам муниципальных образований Приморского края на реализацию дошкольного, общего и дополнительного образования в муниципальных общеобразовательных учреждениях по основным общеобразовательным программам </t>
  </si>
  <si>
    <t>Субвенции бюджетам муниципальных образований Приморского края на осуществление отдельных государственных полномочий по созданию и обеспечению деятельности комиссий по делам несовершеннолетних и защите их прав</t>
  </si>
  <si>
    <t xml:space="preserve">Субвенции бюджетам муниципальных образований Приморского края на осуществление отдельных государственных полномочий по государственному управлению охраной труда </t>
  </si>
  <si>
    <t xml:space="preserve">Субвенции бюджетам муниципальных образований Приморского края на реализацию отдельных государственных полномочий по созданию административных комиссий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</si>
  <si>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</si>
  <si>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бюджетам муниципальных образований Приморского края на организацию и обеспечение оздоровления и отдыха детей (за исключением организации отдыха детей в каникулярное время)</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</si>
  <si>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</si>
  <si>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 xml:space="preserve">Субвенции, предоставляемые бюджетам муниципальных образований на реализацию государственных полномочий Приморского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</si>
  <si>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</si>
  <si>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помещенями за счет средств краевого бюджета</t>
  </si>
  <si>
    <t>Реализация государственного полномочия в сфере транспортного обслуживания по муниципальным маршрутам в границах муниципальных образований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</si>
  <si>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</si>
  <si>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</si>
  <si>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</si>
  <si>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Субвенция на обеспечение реализации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</si>
  <si>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</si>
  <si>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2 02 30029 14 0000 150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</si>
  <si>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</si>
  <si>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</si>
  <si>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</si>
  <si>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</si>
  <si>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муниципальных и городских округов</t>
  </si>
  <si>
    <t>2 02 35120 14 0000 150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</si>
  <si>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</si>
  <si>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2 02 35260 14 0000 150</t>
  </si>
  <si>
    <t>Субвенции бюджетам муниципальных округов на выплату единовременного пособия при всех формах устройства детей, лишенных родительского попечения, в семью</t>
  </si>
  <si>
    <t>2 02 35304 14 0000 150</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</si>
  <si>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</si>
  <si>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2 02 35469 14 0000 150</t>
  </si>
  <si>
    <t>Субвенции бюджетам муниципальных округов на проведение Всероссийской переписи населения 2020 года</t>
  </si>
  <si>
    <t>2 02 35930 14 0000 150</t>
  </si>
  <si>
    <t>Субвенции бюджетам муниципальных округов на государственную регистрацию актов гражданского состояния</t>
  </si>
  <si>
    <t>2 02 36900 14 0000 150</t>
  </si>
  <si>
    <t>Единая субвенция бюджетам муниципальных округов из бюджета субъекта Российской Федерации</t>
  </si>
  <si>
    <t>2 02 39999 14 0000 150</t>
  </si>
  <si>
    <t>Прочие субвенции бюджетам муниципальных округов</t>
  </si>
  <si>
    <t>2 02 40000 00 0000 150</t>
  </si>
  <si>
    <t>Иные межбюджетные трансферты</t>
  </si>
  <si>
    <t>202 45050 14 0000 150</t>
  </si>
  <si>
    <t xml:space="preserve">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t>
  </si>
  <si>
    <t>2 02 45303 14 0000 150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</si>
  <si>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</si>
  <si>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2 02 45179 14 0000 150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</si>
  <si>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</si>
  <si>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2 02 49999 14 0000 150</t>
  </si>
  <si>
    <t>Прочие межбюджетные трансферты, передаваемые бюджетам муниципальных округов</t>
  </si>
  <si>
    <t>2 19 60010 14 0000 150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</si>
  <si>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</si>
  <si>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ВСЕГО ДОХОДОВ</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</si>
</sst>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 #\.##0.00_-;_-* &quot;-&quot;??_-;_-@_-"/>
    <numFmt numFmtId="177" formatCode="_-* #\.##0.00\ &quot;₽&quot;_-;\-* #\.##0.00\ &quot;₽&quot;_-;_-* \-??\ &quot;₽&quot;_-;_-@_-"/>
    <numFmt numFmtId="178" formatCode="_-* #\.##0_-;\-* #\.##0_-;_-* &quot;-&quot;_-;_-@_-"/>
    <numFmt numFmtId="179" formatCode="_-* #\.##0\ &quot;₽&quot;_-;\-* #\.##0\ &quot;₽&quot;_-;_-* \-\ &quot;₽&quot;_-;_-@_-"/>
    <numFmt numFmtId="180" formatCode="#\ ##0.00"/>
  </numFmts>
  <fonts count="34">
    <font>
      <sz val="10"/>
      <name val="Arial Cyr"/>
      <charset val="204"/>
    </font>
    <font>
      <sz val="10"/>
      <name val="Times New Roman"/>
      <charset val="204"/>
    </font>
    <font>
      <sz val="13"/>
      <name val="Times New Roman"/>
      <charset val="204"/>
    </font>
    <font>
      <sz val="14"/>
      <name val="Times New Roman"/>
      <charset val="204"/>
    </font>
    <font>
      <b/>
      <sz val="14"/>
      <name val="Times New Roman"/>
      <charset val="204"/>
    </font>
    <font>
      <b/>
      <sz val="10"/>
      <name val="Times New Roman"/>
      <charset val="204"/>
    </font>
    <font>
      <b/>
      <sz val="13"/>
      <name val="Times New Roman"/>
      <charset val="204"/>
    </font>
    <font>
      <sz val="13"/>
      <name val="Times New Roman"/>
      <charset val="204"/>
    </font>
    <font>
      <b/>
      <sz val="13"/>
      <name val="Times New Roman"/>
      <charset val="204"/>
    </font>
    <font>
      <sz val="13"/>
      <color rgb="FF000000"/>
      <name val="Times New Roman"/>
      <charset val="204"/>
    </font>
    <font>
      <sz val="13"/>
      <color theme="1"/>
      <name val="Times New Roman"/>
      <charset val="204"/>
    </font>
    <font>
      <sz val="12"/>
      <name val="Times New Roman"/>
      <charset val="204"/>
    </font>
    <font>
      <b/>
      <sz val="12"/>
      <name val="Times New Roman"/>
      <charset val="204"/>
    </font>
    <font>
      <sz val="11"/>
      <color theme="1"/>
      <name val="Calibri"/>
      <charset val="134"/>
      <scheme val="minor"/>
    </font>
    <font>
      <u/>
      <sz val="10"/>
      <color theme="10"/>
      <name val="Arial Cyr"/>
      <charset val="204"/>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rgb="FF000000"/>
      <name val="Arial Cyr"/>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50">
    <xf numFmtId="0" fontId="0" fillId="0" borderId="0"/>
    <xf numFmtId="176" fontId="13" fillId="0" borderId="0" applyFont="0" applyFill="0" applyBorder="0" applyAlignment="0" applyProtection="0">
      <alignment vertical="center"/>
    </xf>
    <xf numFmtId="177" fontId="13" fillId="0" borderId="0" applyFont="0" applyFill="0" applyBorder="0" applyAlignment="0" applyProtection="0">
      <alignment vertical="center"/>
    </xf>
    <xf numFmtId="9" fontId="13" fillId="0" borderId="0" applyFont="0" applyFill="0" applyBorder="0" applyAlignment="0" applyProtection="0">
      <alignment vertical="center"/>
    </xf>
    <xf numFmtId="178" fontId="13" fillId="0" borderId="0" applyFont="0" applyFill="0" applyBorder="0" applyAlignment="0" applyProtection="0">
      <alignment vertical="center"/>
    </xf>
    <xf numFmtId="179" fontId="13"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center"/>
    </xf>
    <xf numFmtId="0" fontId="13" fillId="3"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4" borderId="6" applyNumberFormat="0" applyAlignment="0" applyProtection="0">
      <alignment vertical="center"/>
    </xf>
    <xf numFmtId="0" fontId="23" fillId="5" borderId="7" applyNumberFormat="0" applyAlignment="0" applyProtection="0">
      <alignment vertical="center"/>
    </xf>
    <xf numFmtId="0" fontId="24" fillId="5" borderId="6" applyNumberFormat="0" applyAlignment="0" applyProtection="0">
      <alignment vertical="center"/>
    </xf>
    <xf numFmtId="0" fontId="25" fillId="6"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49" fontId="33" fillId="0" borderId="11">
      <alignment vertical="top" wrapText="1"/>
    </xf>
  </cellStyleXfs>
  <cellXfs count="45">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2" fontId="2" fillId="0" borderId="0" xfId="0" applyNumberFormat="1" applyFont="1" applyAlignment="1">
      <alignment horizontal="right" vertical="top" wrapText="1"/>
    </xf>
    <xf numFmtId="0" fontId="2" fillId="0" borderId="0" xfId="0" applyFont="1" applyAlignment="1">
      <alignment horizontal="right" vertical="top" wrapText="1"/>
    </xf>
    <xf numFmtId="0" fontId="1" fillId="0" borderId="0" xfId="0" applyFont="1" applyAlignment="1">
      <alignment vertical="top" wrapText="1"/>
    </xf>
    <xf numFmtId="0" fontId="3" fillId="0" borderId="0" xfId="0" applyFont="1" applyAlignment="1">
      <alignment horizontal="right"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5" fillId="0" borderId="0" xfId="0" applyFont="1" applyAlignment="1">
      <alignment horizontal="left" vertical="top" wrapText="1"/>
    </xf>
    <xf numFmtId="0" fontId="6" fillId="0" borderId="0" xfId="0" applyFont="1" applyAlignment="1">
      <alignment horizontal="right" vertical="top" wrapText="1"/>
    </xf>
    <xf numFmtId="0" fontId="2" fillId="0" borderId="1" xfId="0" applyFont="1" applyBorder="1" applyAlignment="1">
      <alignment horizontal="center" vertical="top" wrapText="1"/>
    </xf>
    <xf numFmtId="2" fontId="7" fillId="0" borderId="2" xfId="0" applyNumberFormat="1" applyFont="1" applyBorder="1" applyAlignment="1">
      <alignment horizontal="center" vertical="top" wrapText="1"/>
    </xf>
    <xf numFmtId="0" fontId="7" fillId="0" borderId="2" xfId="0" applyFont="1" applyBorder="1" applyAlignment="1">
      <alignment horizontal="center" vertical="top" wrapText="1"/>
    </xf>
    <xf numFmtId="0" fontId="2" fillId="0" borderId="2" xfId="0" applyFont="1" applyBorder="1" applyAlignment="1">
      <alignment horizontal="center" vertical="top" wrapText="1"/>
    </xf>
    <xf numFmtId="2" fontId="6" fillId="0" borderId="2" xfId="0" applyNumberFormat="1" applyFont="1" applyBorder="1" applyAlignment="1">
      <alignment horizontal="right" vertical="top" wrapText="1"/>
    </xf>
    <xf numFmtId="0" fontId="6" fillId="0" borderId="2" xfId="0" applyFont="1" applyBorder="1" applyAlignment="1">
      <alignment horizontal="left" vertical="top" wrapText="1"/>
    </xf>
    <xf numFmtId="180" fontId="6" fillId="0" borderId="2" xfId="0" applyNumberFormat="1" applyFont="1" applyBorder="1" applyAlignment="1">
      <alignment horizontal="right" vertical="top" wrapText="1"/>
    </xf>
    <xf numFmtId="2" fontId="8" fillId="0" borderId="2" xfId="0" applyNumberFormat="1" applyFont="1" applyBorder="1" applyAlignment="1">
      <alignment horizontal="right" vertical="top" wrapText="1"/>
    </xf>
    <xf numFmtId="0" fontId="2" fillId="0" borderId="2" xfId="0" applyFont="1" applyBorder="1" applyAlignment="1">
      <alignment horizontal="right" vertical="top" wrapText="1"/>
    </xf>
    <xf numFmtId="0" fontId="2" fillId="0" borderId="2" xfId="0" applyFont="1" applyBorder="1" applyAlignment="1">
      <alignment horizontal="left" vertical="top" wrapText="1"/>
    </xf>
    <xf numFmtId="180" fontId="2" fillId="0" borderId="2" xfId="0" applyNumberFormat="1" applyFont="1" applyBorder="1" applyAlignment="1">
      <alignment horizontal="right" vertical="top" wrapText="1"/>
    </xf>
    <xf numFmtId="2" fontId="7" fillId="0" borderId="2" xfId="0" applyNumberFormat="1" applyFont="1" applyBorder="1" applyAlignment="1">
      <alignment horizontal="right" vertical="top" wrapText="1"/>
    </xf>
    <xf numFmtId="9" fontId="1" fillId="0" borderId="0" xfId="0" applyNumberFormat="1" applyFont="1" applyAlignment="1">
      <alignment vertical="top" wrapText="1"/>
    </xf>
    <xf numFmtId="0" fontId="2" fillId="0" borderId="2" xfId="6" applyFont="1" applyFill="1" applyBorder="1" applyAlignment="1" applyProtection="1">
      <alignment horizontal="left" vertical="top" wrapText="1"/>
    </xf>
    <xf numFmtId="49" fontId="6" fillId="0" borderId="2" xfId="0" applyNumberFormat="1" applyFont="1" applyBorder="1" applyAlignment="1">
      <alignment horizontal="right" vertical="top" wrapText="1"/>
    </xf>
    <xf numFmtId="180" fontId="1" fillId="0" borderId="0" xfId="0" applyNumberFormat="1" applyFont="1" applyAlignment="1">
      <alignment vertical="top" wrapText="1"/>
    </xf>
    <xf numFmtId="0" fontId="6" fillId="0" borderId="2" xfId="0" applyFont="1" applyBorder="1" applyAlignment="1">
      <alignment horizontal="right" vertical="top" wrapText="1"/>
    </xf>
    <xf numFmtId="49" fontId="2" fillId="0" borderId="2" xfId="0" applyNumberFormat="1" applyFont="1" applyBorder="1" applyAlignment="1">
      <alignment horizontal="right" vertical="top" wrapText="1"/>
    </xf>
    <xf numFmtId="0" fontId="6" fillId="0" borderId="2" xfId="0" applyFont="1" applyBorder="1" applyAlignment="1">
      <alignment horizontal="justify" vertical="top" wrapText="1"/>
    </xf>
    <xf numFmtId="0" fontId="9" fillId="0" borderId="2" xfId="0" applyFont="1" applyBorder="1" applyAlignment="1">
      <alignment horizontal="left" vertical="top" wrapText="1"/>
    </xf>
    <xf numFmtId="49" fontId="6" fillId="0" borderId="2" xfId="0" applyNumberFormat="1" applyFont="1" applyBorder="1" applyAlignment="1">
      <alignment horizontal="left" vertical="top" wrapText="1"/>
    </xf>
    <xf numFmtId="180" fontId="2" fillId="0" borderId="2" xfId="0" applyNumberFormat="1" applyFont="1" applyBorder="1" applyAlignment="1">
      <alignment horizontal="left" vertical="top" wrapText="1"/>
    </xf>
    <xf numFmtId="0" fontId="10" fillId="0" borderId="2" xfId="6" applyFont="1" applyFill="1" applyBorder="1" applyAlignment="1" applyProtection="1">
      <alignment horizontal="left" vertical="top" wrapText="1"/>
    </xf>
    <xf numFmtId="0" fontId="9" fillId="0" borderId="2" xfId="0" applyFont="1" applyBorder="1" applyAlignment="1">
      <alignment horizontal="right" vertical="top" wrapText="1"/>
    </xf>
    <xf numFmtId="49" fontId="11" fillId="0" borderId="2" xfId="0" applyNumberFormat="1" applyFont="1" applyBorder="1" applyAlignment="1">
      <alignment horizontal="right" vertical="top" wrapText="1"/>
    </xf>
    <xf numFmtId="180" fontId="11" fillId="0" borderId="2" xfId="0" applyNumberFormat="1" applyFont="1" applyBorder="1" applyAlignment="1">
      <alignment horizontal="right" vertical="top" wrapText="1"/>
    </xf>
    <xf numFmtId="0" fontId="9" fillId="2" borderId="2" xfId="0" applyFont="1" applyFill="1" applyBorder="1" applyAlignment="1">
      <alignment horizontal="left" vertical="top" wrapText="1"/>
    </xf>
    <xf numFmtId="0" fontId="10" fillId="0" borderId="2" xfId="0" applyFont="1" applyBorder="1" applyAlignment="1">
      <alignment horizontal="left" vertical="top" wrapText="1"/>
    </xf>
    <xf numFmtId="0" fontId="3" fillId="0" borderId="0" xfId="0" applyFont="1" applyAlignment="1">
      <alignment wrapText="1"/>
    </xf>
    <xf numFmtId="0" fontId="3" fillId="0" borderId="2" xfId="0" applyFont="1" applyBorder="1" applyAlignment="1">
      <alignment horizontal="left" vertical="top" wrapText="1"/>
    </xf>
    <xf numFmtId="2" fontId="2" fillId="0" borderId="2" xfId="0" applyNumberFormat="1" applyFont="1" applyBorder="1" applyAlignment="1">
      <alignment horizontal="right" vertical="top" wrapText="1"/>
    </xf>
    <xf numFmtId="0" fontId="1" fillId="0" borderId="2" xfId="0" applyFont="1" applyBorder="1" applyAlignment="1">
      <alignment horizontal="right" vertical="top" wrapText="1"/>
    </xf>
    <xf numFmtId="0" fontId="12" fillId="0" borderId="2" xfId="0" applyFont="1" applyBorder="1" applyAlignment="1">
      <alignment horizontal="left" vertical="top" wrapText="1"/>
    </xf>
  </cellXfs>
  <cellStyles count="50">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st16"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1055;&#1088;&#1086;&#1096;&#1082;&#1086; &#1051;.&#1070;/&#1040;&#1076;&#1084;&#1080;&#1085;&#1080;&#1089;&#1090;&#1088;&#1072;&#1090;&#1086;&#1088;&#1099; 2024 &#1075;&#1086;&#1076;/consultantplus:/offline/ref=48B06A4A4AB343238E57E7B30ADAE19C9325595E28D6A736A8CC96623D58599493774E038A3AFBE4A5687573166CC95D6F099AB50DAD081DN4yFB" TargetMode="External"/><Relationship Id="rId4" Type="http://schemas.openxmlformats.org/officeDocument/2006/relationships/hyperlink" Target="../../&#1055;&#1088;&#1086;&#1096;&#1082;&#1086; &#1051;.&#1070;/&#1040;&#1076;&#1084;&#1080;&#1085;&#1080;&#1089;&#1090;&#1088;&#1072;&#1090;&#1086;&#1088;&#1099; 2024 &#1075;&#1086;&#1076;/consultantplus:/offline/ref=48B06A4A4AB343238E57E7B30ADAE19C9325595E28D6A736A8CC96623D58599493774E038A3AF9E4A7687573166CC95D6F099AB50DAD081DN4yFB" TargetMode="External"/><Relationship Id="rId3" Type="http://schemas.openxmlformats.org/officeDocument/2006/relationships/hyperlink" Target="consultantplus://offline/ref=B349F0DB4733DDACEA3AE8B8718D31F390A56CEAF9572A1A5327B250AA62CDA5EB31839A0E6987F5118A148DFC1E0C244E588D9872BC0887CAD9D" TargetMode="External"/><Relationship Id="rId2" Type="http://schemas.openxmlformats.org/officeDocument/2006/relationships/hyperlink" Target="consultantplus://offline/ref=40401DA2DC54AF8BBAC08D7F7C2EDBB818012BEFC41BCE9705745C0AF8418137CCA835F7630E0C218980CD55FF276CD00AA406E7AB46E9D6A642D" TargetMode="External"/><Relationship Id="rId1" Type="http://schemas.openxmlformats.org/officeDocument/2006/relationships/hyperlink" Target="consultantplus://offline/ref=40401DA2DC54AF8BBAC08D7F7C2EDBB818012BEFC41BCE9705745C0AF8418137CCA835F5630E0123DCDADD51B67364CF0EBA19E5B545AE40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7"/>
  <sheetViews>
    <sheetView tabSelected="1" zoomScale="90" zoomScaleNormal="90" workbookViewId="0">
      <pane xSplit="1" ySplit="8" topLeftCell="B9" activePane="bottomRight" state="frozen"/>
      <selection/>
      <selection pane="topRight"/>
      <selection pane="bottomLeft"/>
      <selection pane="bottomRight" activeCell="I8" sqref="I8"/>
    </sheetView>
  </sheetViews>
  <sheetFormatPr defaultColWidth="9.14444444444444" defaultRowHeight="16.5" outlineLevelCol="6"/>
  <cols>
    <col min="1" max="1" width="31" style="1" customWidth="1"/>
    <col min="2" max="2" width="95.1444444444444" style="2" customWidth="1"/>
    <col min="3" max="3" width="21" style="3" customWidth="1"/>
    <col min="4" max="4" width="21" style="4" customWidth="1"/>
    <col min="5" max="5" width="18.2888888888889" style="5" customWidth="1"/>
    <col min="6" max="16384" width="9.14444444444444" style="5"/>
  </cols>
  <sheetData>
    <row r="1" ht="18.75" spans="1:4">
      <c r="A1" s="6"/>
      <c r="B1" s="7"/>
      <c r="C1" s="4"/>
      <c r="D1" s="8" t="s">
        <v>0</v>
      </c>
    </row>
    <row r="2" ht="23.25" customHeight="1" spans="1:3">
      <c r="A2" s="9" t="s">
        <v>1</v>
      </c>
      <c r="B2" s="10"/>
      <c r="C2" s="11"/>
    </row>
    <row r="3" ht="28.5" customHeight="1" spans="1:3">
      <c r="A3" s="9" t="s">
        <v>2</v>
      </c>
      <c r="B3" s="10"/>
      <c r="C3" s="11"/>
    </row>
    <row r="4" spans="1:4">
      <c r="A4" s="4"/>
      <c r="D4" s="4" t="s">
        <v>3</v>
      </c>
    </row>
    <row r="5" ht="49.5" spans="1:5">
      <c r="A5" s="12" t="s">
        <v>4</v>
      </c>
      <c r="B5" s="12" t="s">
        <v>5</v>
      </c>
      <c r="C5" s="13" t="s">
        <v>6</v>
      </c>
      <c r="D5" s="13" t="s">
        <v>7</v>
      </c>
      <c r="E5" s="14" t="s">
        <v>8</v>
      </c>
    </row>
    <row r="6" spans="1:5">
      <c r="A6" s="15">
        <v>1</v>
      </c>
      <c r="B6" s="15">
        <v>2</v>
      </c>
      <c r="C6" s="15">
        <v>3</v>
      </c>
      <c r="D6" s="15">
        <v>4</v>
      </c>
      <c r="E6" s="14">
        <v>5</v>
      </c>
    </row>
    <row r="7" spans="1:5">
      <c r="A7" s="16" t="s">
        <v>9</v>
      </c>
      <c r="B7" s="17" t="s">
        <v>10</v>
      </c>
      <c r="C7" s="18">
        <f>SUM(C8+C15+C20+C26+C32+C34+C46+C50+C55+C63+C107)</f>
        <v>322272000</v>
      </c>
      <c r="D7" s="18">
        <f>SUM(D8+D15+D20+D26+D32+D34+D46+D50+D55+D63+D107)</f>
        <v>347400578.6</v>
      </c>
      <c r="E7" s="19">
        <f>SUM((D7/C7)*100)</f>
        <v>107.797319841624</v>
      </c>
    </row>
    <row r="8" spans="1:5">
      <c r="A8" s="16" t="s">
        <v>11</v>
      </c>
      <c r="B8" s="17" t="s">
        <v>12</v>
      </c>
      <c r="C8" s="18">
        <f>SUM(C9:C14)</f>
        <v>254620000</v>
      </c>
      <c r="D8" s="18">
        <f>SUM(D9:D14)</f>
        <v>274134773.04</v>
      </c>
      <c r="E8" s="19">
        <f t="shared" ref="E8:E71" si="0">SUM((D8/C8)*100)</f>
        <v>107.664273442777</v>
      </c>
    </row>
    <row r="9" ht="66" spans="1:6">
      <c r="A9" s="20" t="s">
        <v>13</v>
      </c>
      <c r="B9" s="21" t="s">
        <v>14</v>
      </c>
      <c r="C9" s="22">
        <v>252988000</v>
      </c>
      <c r="D9" s="22">
        <v>270600706.63</v>
      </c>
      <c r="E9" s="23">
        <f t="shared" si="0"/>
        <v>106.961874330008</v>
      </c>
      <c r="F9" s="24"/>
    </row>
    <row r="10" ht="99" spans="1:5">
      <c r="A10" s="20" t="s">
        <v>15</v>
      </c>
      <c r="B10" s="25" t="s">
        <v>16</v>
      </c>
      <c r="C10" s="22">
        <v>306000</v>
      </c>
      <c r="D10" s="22">
        <v>384408.31</v>
      </c>
      <c r="E10" s="23">
        <f t="shared" si="0"/>
        <v>125.623630718954</v>
      </c>
    </row>
    <row r="11" ht="39.95" customHeight="1" spans="1:5">
      <c r="A11" s="20" t="s">
        <v>17</v>
      </c>
      <c r="B11" s="25" t="s">
        <v>18</v>
      </c>
      <c r="C11" s="22">
        <v>1326000</v>
      </c>
      <c r="D11" s="22">
        <v>2879177.19</v>
      </c>
      <c r="E11" s="23">
        <f t="shared" si="0"/>
        <v>217.132518099547</v>
      </c>
    </row>
    <row r="12" ht="54" customHeight="1" spans="1:5">
      <c r="A12" s="20" t="s">
        <v>19</v>
      </c>
      <c r="B12" s="25" t="s">
        <v>20</v>
      </c>
      <c r="C12" s="22">
        <v>0</v>
      </c>
      <c r="D12" s="22">
        <v>3910</v>
      </c>
      <c r="E12" s="23" t="e">
        <f t="shared" si="0"/>
        <v>#DIV/0!</v>
      </c>
    </row>
    <row r="13" ht="54" customHeight="1" spans="1:5">
      <c r="A13" s="20" t="s">
        <v>21</v>
      </c>
      <c r="B13" s="25" t="s">
        <v>22</v>
      </c>
      <c r="C13" s="22">
        <v>0</v>
      </c>
      <c r="D13" s="22">
        <v>226676.91</v>
      </c>
      <c r="E13" s="23" t="e">
        <f t="shared" si="0"/>
        <v>#DIV/0!</v>
      </c>
    </row>
    <row r="14" ht="54" customHeight="1" spans="1:5">
      <c r="A14" s="20" t="s">
        <v>23</v>
      </c>
      <c r="B14" s="25" t="s">
        <v>24</v>
      </c>
      <c r="C14" s="22">
        <v>0</v>
      </c>
      <c r="D14" s="22">
        <v>39894</v>
      </c>
      <c r="E14" s="23" t="e">
        <f t="shared" si="0"/>
        <v>#DIV/0!</v>
      </c>
    </row>
    <row r="15" ht="36.95" customHeight="1" spans="1:5">
      <c r="A15" s="26" t="s">
        <v>25</v>
      </c>
      <c r="B15" s="17" t="s">
        <v>26</v>
      </c>
      <c r="C15" s="18">
        <f>SUM(C16:C19)</f>
        <v>33064000</v>
      </c>
      <c r="D15" s="18">
        <f>SUM(D16:D19)</f>
        <v>35266577.59</v>
      </c>
      <c r="E15" s="19">
        <f t="shared" si="0"/>
        <v>106.661558159932</v>
      </c>
    </row>
    <row r="16" ht="99" spans="1:5">
      <c r="A16" s="20" t="s">
        <v>27</v>
      </c>
      <c r="B16" s="21" t="s">
        <v>28</v>
      </c>
      <c r="C16" s="22">
        <v>17244000</v>
      </c>
      <c r="D16" s="22">
        <v>18219974.15</v>
      </c>
      <c r="E16" s="23">
        <f t="shared" si="0"/>
        <v>105.659789781953</v>
      </c>
    </row>
    <row r="17" ht="115.5" spans="1:5">
      <c r="A17" s="20" t="s">
        <v>29</v>
      </c>
      <c r="B17" s="21" t="s">
        <v>30</v>
      </c>
      <c r="C17" s="22">
        <v>82000</v>
      </c>
      <c r="D17" s="22">
        <v>105272.51</v>
      </c>
      <c r="E17" s="23">
        <f t="shared" si="0"/>
        <v>128.381109756098</v>
      </c>
    </row>
    <row r="18" ht="99" spans="1:5">
      <c r="A18" s="20" t="s">
        <v>31</v>
      </c>
      <c r="B18" s="21" t="s">
        <v>32</v>
      </c>
      <c r="C18" s="22">
        <v>17881000</v>
      </c>
      <c r="D18" s="22">
        <v>18924551.38</v>
      </c>
      <c r="E18" s="23">
        <f t="shared" si="0"/>
        <v>105.83609071081</v>
      </c>
    </row>
    <row r="19" ht="99" spans="1:5">
      <c r="A19" s="20" t="s">
        <v>33</v>
      </c>
      <c r="B19" s="21" t="s">
        <v>34</v>
      </c>
      <c r="C19" s="22">
        <v>-2143000</v>
      </c>
      <c r="D19" s="22">
        <v>-1983220.45</v>
      </c>
      <c r="E19" s="23">
        <f t="shared" si="0"/>
        <v>92.5441180587961</v>
      </c>
    </row>
    <row r="20" ht="18" customHeight="1" spans="1:5">
      <c r="A20" s="26" t="s">
        <v>35</v>
      </c>
      <c r="B20" s="17" t="s">
        <v>36</v>
      </c>
      <c r="C20" s="18">
        <f>SUM(C21:C25)</f>
        <v>2659000</v>
      </c>
      <c r="D20" s="18">
        <f>SUM(D21:D25)</f>
        <v>3112084.12</v>
      </c>
      <c r="E20" s="19">
        <f t="shared" si="0"/>
        <v>117.039643474991</v>
      </c>
    </row>
    <row r="21" ht="37.9" customHeight="1" spans="1:7">
      <c r="A21" s="20" t="s">
        <v>37</v>
      </c>
      <c r="B21" s="21" t="s">
        <v>38</v>
      </c>
      <c r="C21" s="22">
        <v>430000</v>
      </c>
      <c r="D21" s="22">
        <v>570716.29</v>
      </c>
      <c r="E21" s="23">
        <f t="shared" si="0"/>
        <v>132.724718604651</v>
      </c>
      <c r="F21" s="27"/>
      <c r="G21" s="27"/>
    </row>
    <row r="22" ht="69" customHeight="1" spans="1:5">
      <c r="A22" s="20" t="s">
        <v>39</v>
      </c>
      <c r="B22" s="21" t="s">
        <v>40</v>
      </c>
      <c r="C22" s="22">
        <v>29000</v>
      </c>
      <c r="D22" s="22">
        <v>69426.77</v>
      </c>
      <c r="E22" s="23">
        <f t="shared" si="0"/>
        <v>239.402655172414</v>
      </c>
    </row>
    <row r="23" ht="27.95" customHeight="1" spans="1:5">
      <c r="A23" s="20" t="s">
        <v>41</v>
      </c>
      <c r="B23" s="21" t="s">
        <v>42</v>
      </c>
      <c r="C23" s="22">
        <v>0</v>
      </c>
      <c r="D23" s="22">
        <v>6814.92</v>
      </c>
      <c r="E23" s="23" t="e">
        <f t="shared" si="0"/>
        <v>#DIV/0!</v>
      </c>
    </row>
    <row r="24" ht="23.45" customHeight="1" spans="1:5">
      <c r="A24" s="20" t="s">
        <v>43</v>
      </c>
      <c r="B24" s="21" t="s">
        <v>44</v>
      </c>
      <c r="C24" s="22">
        <v>250000</v>
      </c>
      <c r="D24" s="22">
        <v>249052.25</v>
      </c>
      <c r="E24" s="23">
        <f t="shared" si="0"/>
        <v>99.6209</v>
      </c>
    </row>
    <row r="25" ht="33" spans="1:5">
      <c r="A25" s="20" t="s">
        <v>45</v>
      </c>
      <c r="B25" s="21" t="s">
        <v>46</v>
      </c>
      <c r="C25" s="22">
        <v>1950000</v>
      </c>
      <c r="D25" s="22">
        <v>2216073.89</v>
      </c>
      <c r="E25" s="23">
        <f t="shared" si="0"/>
        <v>113.644814871795</v>
      </c>
    </row>
    <row r="26" ht="23.1" customHeight="1" spans="1:5">
      <c r="A26" s="26" t="s">
        <v>47</v>
      </c>
      <c r="B26" s="17" t="s">
        <v>48</v>
      </c>
      <c r="C26" s="18">
        <f>SUM(C27+C29)</f>
        <v>5500000</v>
      </c>
      <c r="D26" s="18">
        <f>SUM(D27+D29)</f>
        <v>4405627.51</v>
      </c>
      <c r="E26" s="19">
        <f t="shared" si="0"/>
        <v>80.1023183636364</v>
      </c>
    </row>
    <row r="27" ht="21" customHeight="1" spans="1:5">
      <c r="A27" s="28" t="s">
        <v>49</v>
      </c>
      <c r="B27" s="17" t="s">
        <v>50</v>
      </c>
      <c r="C27" s="18">
        <f>SUM(C28)</f>
        <v>3500000</v>
      </c>
      <c r="D27" s="18">
        <f>SUM(D28)</f>
        <v>2525043.54</v>
      </c>
      <c r="E27" s="19">
        <f t="shared" si="0"/>
        <v>72.1441011428571</v>
      </c>
    </row>
    <row r="28" ht="56.1" customHeight="1" spans="1:5">
      <c r="A28" s="20" t="s">
        <v>51</v>
      </c>
      <c r="B28" s="21" t="s">
        <v>52</v>
      </c>
      <c r="C28" s="22">
        <v>3500000</v>
      </c>
      <c r="D28" s="22">
        <v>2525043.54</v>
      </c>
      <c r="E28" s="23">
        <f t="shared" si="0"/>
        <v>72.1441011428571</v>
      </c>
    </row>
    <row r="29" ht="18.75" customHeight="1" spans="1:5">
      <c r="A29" s="28" t="s">
        <v>53</v>
      </c>
      <c r="B29" s="17" t="s">
        <v>54</v>
      </c>
      <c r="C29" s="18">
        <f>SUM(C30:C31)</f>
        <v>2000000</v>
      </c>
      <c r="D29" s="18">
        <f>SUM(D30:D31)</f>
        <v>1880583.97</v>
      </c>
      <c r="E29" s="19">
        <f t="shared" si="0"/>
        <v>94.0291985</v>
      </c>
    </row>
    <row r="30" ht="33" spans="1:5">
      <c r="A30" s="20" t="s">
        <v>55</v>
      </c>
      <c r="B30" s="21" t="s">
        <v>56</v>
      </c>
      <c r="C30" s="22">
        <v>0</v>
      </c>
      <c r="D30" s="22">
        <v>-411423.55</v>
      </c>
      <c r="E30" s="23" t="e">
        <f t="shared" si="0"/>
        <v>#DIV/0!</v>
      </c>
    </row>
    <row r="31" ht="33" spans="1:5">
      <c r="A31" s="20" t="s">
        <v>57</v>
      </c>
      <c r="B31" s="21" t="s">
        <v>58</v>
      </c>
      <c r="C31" s="22">
        <v>2000000</v>
      </c>
      <c r="D31" s="22">
        <v>2292007.52</v>
      </c>
      <c r="E31" s="23">
        <f t="shared" si="0"/>
        <v>114.600376</v>
      </c>
    </row>
    <row r="32" ht="20.25" customHeight="1" spans="1:5">
      <c r="A32" s="26" t="s">
        <v>59</v>
      </c>
      <c r="B32" s="17" t="s">
        <v>60</v>
      </c>
      <c r="C32" s="18">
        <f>SUM(C33:C33)</f>
        <v>1800000</v>
      </c>
      <c r="D32" s="18">
        <f>SUM(D33:D33)</f>
        <v>3222606.15</v>
      </c>
      <c r="E32" s="19">
        <f t="shared" si="0"/>
        <v>179.033675</v>
      </c>
    </row>
    <row r="33" ht="57" customHeight="1" spans="1:5">
      <c r="A33" s="20" t="s">
        <v>61</v>
      </c>
      <c r="B33" s="21" t="s">
        <v>62</v>
      </c>
      <c r="C33" s="22">
        <v>1800000</v>
      </c>
      <c r="D33" s="22">
        <v>3222606.15</v>
      </c>
      <c r="E33" s="23">
        <f t="shared" si="0"/>
        <v>179.033675</v>
      </c>
    </row>
    <row r="34" ht="33" spans="1:5">
      <c r="A34" s="26" t="s">
        <v>63</v>
      </c>
      <c r="B34" s="17" t="s">
        <v>64</v>
      </c>
      <c r="C34" s="18">
        <f>SUM(C35+C36+C39+C43)</f>
        <v>13383000</v>
      </c>
      <c r="D34" s="18">
        <f>SUM(D35+D36+D39+D43)</f>
        <v>14206169.26</v>
      </c>
      <c r="E34" s="19">
        <f t="shared" si="0"/>
        <v>106.150857505791</v>
      </c>
    </row>
    <row r="35" ht="49.5" spans="1:5">
      <c r="A35" s="20" t="s">
        <v>65</v>
      </c>
      <c r="B35" s="21" t="s">
        <v>66</v>
      </c>
      <c r="C35" s="22">
        <v>0</v>
      </c>
      <c r="D35" s="22">
        <v>0</v>
      </c>
      <c r="E35" s="23" t="e">
        <f t="shared" si="0"/>
        <v>#DIV/0!</v>
      </c>
    </row>
    <row r="36" ht="22.9" customHeight="1" spans="1:5">
      <c r="A36" s="29"/>
      <c r="B36" s="17" t="s">
        <v>67</v>
      </c>
      <c r="C36" s="18">
        <f>SUM(C37:C38)</f>
        <v>11441000</v>
      </c>
      <c r="D36" s="18">
        <f>SUM(D37:D38)</f>
        <v>12385775.53</v>
      </c>
      <c r="E36" s="19">
        <f t="shared" si="0"/>
        <v>108.257805523993</v>
      </c>
    </row>
    <row r="37" ht="66" spans="1:5">
      <c r="A37" s="20" t="s">
        <v>68</v>
      </c>
      <c r="B37" s="21" t="s">
        <v>69</v>
      </c>
      <c r="C37" s="22">
        <v>4251000</v>
      </c>
      <c r="D37" s="22">
        <v>5094474.42</v>
      </c>
      <c r="E37" s="23">
        <f t="shared" si="0"/>
        <v>119.841788285109</v>
      </c>
    </row>
    <row r="38" ht="66" spans="1:5">
      <c r="A38" s="20" t="s">
        <v>70</v>
      </c>
      <c r="B38" s="21" t="s">
        <v>71</v>
      </c>
      <c r="C38" s="22">
        <v>7190000</v>
      </c>
      <c r="D38" s="22">
        <v>7291301.11</v>
      </c>
      <c r="E38" s="23">
        <f t="shared" si="0"/>
        <v>101.408916689847</v>
      </c>
    </row>
    <row r="39" ht="24.6" customHeight="1" spans="1:5">
      <c r="A39" s="29"/>
      <c r="B39" s="17" t="s">
        <v>72</v>
      </c>
      <c r="C39" s="18">
        <f>SUM(C40:C42)</f>
        <v>1942000</v>
      </c>
      <c r="D39" s="18">
        <f>SUM(D40:D42)</f>
        <v>1801004.23</v>
      </c>
      <c r="E39" s="19">
        <f t="shared" si="0"/>
        <v>92.7396616889804</v>
      </c>
    </row>
    <row r="40" ht="66" spans="1:5">
      <c r="A40" s="20" t="s">
        <v>73</v>
      </c>
      <c r="B40" s="21" t="s">
        <v>74</v>
      </c>
      <c r="C40" s="22">
        <v>532000</v>
      </c>
      <c r="D40" s="22">
        <v>536835.48</v>
      </c>
      <c r="E40" s="23">
        <f t="shared" si="0"/>
        <v>100.90892481203</v>
      </c>
    </row>
    <row r="41" ht="33" spans="1:5">
      <c r="A41" s="20" t="s">
        <v>75</v>
      </c>
      <c r="B41" s="21" t="s">
        <v>76</v>
      </c>
      <c r="C41" s="22">
        <v>888000</v>
      </c>
      <c r="D41" s="22">
        <v>877763.83</v>
      </c>
      <c r="E41" s="23">
        <f t="shared" si="0"/>
        <v>98.8472781531532</v>
      </c>
    </row>
    <row r="42" ht="66" spans="1:5">
      <c r="A42" s="20" t="s">
        <v>77</v>
      </c>
      <c r="B42" s="21" t="s">
        <v>78</v>
      </c>
      <c r="C42" s="22">
        <v>522000</v>
      </c>
      <c r="D42" s="22">
        <v>386404.92</v>
      </c>
      <c r="E42" s="23">
        <f t="shared" si="0"/>
        <v>74.0239310344828</v>
      </c>
    </row>
    <row r="43" customFormat="1" ht="23.1" customHeight="1" spans="1:5">
      <c r="A43" s="15"/>
      <c r="B43" s="30" t="s">
        <v>79</v>
      </c>
      <c r="C43" s="18">
        <f>SUM(C44:C45)</f>
        <v>0</v>
      </c>
      <c r="D43" s="18">
        <f>SUM(D44:D45)</f>
        <v>19389.5</v>
      </c>
      <c r="E43" s="19" t="e">
        <f t="shared" si="0"/>
        <v>#DIV/0!</v>
      </c>
    </row>
    <row r="44" customFormat="1" ht="87" customHeight="1" spans="1:5">
      <c r="A44" s="15" t="s">
        <v>80</v>
      </c>
      <c r="B44" s="21" t="s">
        <v>81</v>
      </c>
      <c r="C44" s="22">
        <v>0</v>
      </c>
      <c r="D44" s="22">
        <v>9.75</v>
      </c>
      <c r="E44" s="23" t="e">
        <f t="shared" si="0"/>
        <v>#DIV/0!</v>
      </c>
    </row>
    <row r="45" customFormat="1" ht="87" customHeight="1" spans="1:5">
      <c r="A45" s="15" t="s">
        <v>82</v>
      </c>
      <c r="B45" s="21" t="s">
        <v>83</v>
      </c>
      <c r="C45" s="22">
        <v>0</v>
      </c>
      <c r="D45" s="22">
        <v>19379.75</v>
      </c>
      <c r="E45" s="23" t="e">
        <f t="shared" si="0"/>
        <v>#DIV/0!</v>
      </c>
    </row>
    <row r="46" spans="1:5">
      <c r="A46" s="26" t="s">
        <v>84</v>
      </c>
      <c r="B46" s="17" t="s">
        <v>85</v>
      </c>
      <c r="C46" s="18">
        <f>SUM(C47:C49)</f>
        <v>85000</v>
      </c>
      <c r="D46" s="18">
        <f>SUM(D47:D49)</f>
        <v>162453.52</v>
      </c>
      <c r="E46" s="19">
        <f t="shared" si="0"/>
        <v>191.121788235294</v>
      </c>
    </row>
    <row r="47" ht="35.45" customHeight="1" spans="1:5">
      <c r="A47" s="20" t="s">
        <v>86</v>
      </c>
      <c r="B47" s="21" t="s">
        <v>87</v>
      </c>
      <c r="C47" s="22">
        <v>30000</v>
      </c>
      <c r="D47" s="22">
        <v>52109.14</v>
      </c>
      <c r="E47" s="23">
        <f t="shared" si="0"/>
        <v>173.697133333333</v>
      </c>
    </row>
    <row r="48" ht="27" customHeight="1" spans="1:5">
      <c r="A48" s="20" t="s">
        <v>88</v>
      </c>
      <c r="B48" s="21" t="s">
        <v>89</v>
      </c>
      <c r="C48" s="22">
        <v>35000</v>
      </c>
      <c r="D48" s="22">
        <v>109646.46</v>
      </c>
      <c r="E48" s="23">
        <f t="shared" si="0"/>
        <v>313.2756</v>
      </c>
    </row>
    <row r="49" ht="28.9" customHeight="1" spans="1:5">
      <c r="A49" s="20" t="s">
        <v>90</v>
      </c>
      <c r="B49" s="21" t="s">
        <v>91</v>
      </c>
      <c r="C49" s="22">
        <v>20000</v>
      </c>
      <c r="D49" s="22">
        <v>697.92</v>
      </c>
      <c r="E49" s="23">
        <f t="shared" si="0"/>
        <v>3.4896</v>
      </c>
    </row>
    <row r="50" ht="33" spans="1:5">
      <c r="A50" s="26" t="s">
        <v>92</v>
      </c>
      <c r="B50" s="17" t="s">
        <v>93</v>
      </c>
      <c r="C50" s="18">
        <f>SUM(C51:C54)</f>
        <v>1432000</v>
      </c>
      <c r="D50" s="18">
        <f>SUM(D51:D54)</f>
        <v>1558179.49</v>
      </c>
      <c r="E50" s="19">
        <f t="shared" si="0"/>
        <v>108.811416899441</v>
      </c>
    </row>
    <row r="51" ht="49.5" spans="1:5">
      <c r="A51" s="20" t="s">
        <v>94</v>
      </c>
      <c r="B51" s="31" t="s">
        <v>95</v>
      </c>
      <c r="C51" s="22">
        <v>0</v>
      </c>
      <c r="D51" s="22">
        <v>0</v>
      </c>
      <c r="E51" s="23" t="e">
        <f t="shared" si="0"/>
        <v>#DIV/0!</v>
      </c>
    </row>
    <row r="52" ht="37.9" customHeight="1" spans="1:5">
      <c r="A52" s="20" t="s">
        <v>96</v>
      </c>
      <c r="B52" s="21" t="s">
        <v>97</v>
      </c>
      <c r="C52" s="22">
        <v>1432000</v>
      </c>
      <c r="D52" s="22">
        <v>1450425</v>
      </c>
      <c r="E52" s="23">
        <f t="shared" si="0"/>
        <v>101.286662011173</v>
      </c>
    </row>
    <row r="53" ht="32.1" customHeight="1" spans="1:5">
      <c r="A53" s="20" t="s">
        <v>98</v>
      </c>
      <c r="B53" s="21" t="s">
        <v>99</v>
      </c>
      <c r="C53" s="22">
        <v>0</v>
      </c>
      <c r="D53" s="22">
        <v>0</v>
      </c>
      <c r="E53" s="23" t="e">
        <f t="shared" si="0"/>
        <v>#DIV/0!</v>
      </c>
    </row>
    <row r="54" ht="27" customHeight="1" spans="1:5">
      <c r="A54" s="20" t="s">
        <v>98</v>
      </c>
      <c r="B54" s="21" t="s">
        <v>99</v>
      </c>
      <c r="C54" s="22">
        <v>0</v>
      </c>
      <c r="D54" s="22">
        <v>107754.49</v>
      </c>
      <c r="E54" s="23" t="e">
        <f t="shared" si="0"/>
        <v>#DIV/0!</v>
      </c>
    </row>
    <row r="55" ht="33" spans="1:5">
      <c r="A55" s="28" t="s">
        <v>100</v>
      </c>
      <c r="B55" s="32" t="s">
        <v>101</v>
      </c>
      <c r="C55" s="18">
        <f>SUM(C56+C58)</f>
        <v>9173000</v>
      </c>
      <c r="D55" s="18">
        <f>SUM(D56+D58)</f>
        <v>10269502.85</v>
      </c>
      <c r="E55" s="19">
        <f t="shared" si="0"/>
        <v>111.953590428431</v>
      </c>
    </row>
    <row r="56" ht="82.5" spans="1:5">
      <c r="A56" s="28" t="s">
        <v>102</v>
      </c>
      <c r="B56" s="17" t="s">
        <v>103</v>
      </c>
      <c r="C56" s="18">
        <f>SUM(C57)</f>
        <v>365000</v>
      </c>
      <c r="D56" s="18">
        <f>SUM(D57)</f>
        <v>406700</v>
      </c>
      <c r="E56" s="19">
        <f t="shared" si="0"/>
        <v>111.424657534247</v>
      </c>
    </row>
    <row r="57" ht="82.5" spans="1:5">
      <c r="A57" s="20" t="s">
        <v>104</v>
      </c>
      <c r="B57" s="21" t="s">
        <v>105</v>
      </c>
      <c r="C57" s="22">
        <v>365000</v>
      </c>
      <c r="D57" s="22">
        <v>406700</v>
      </c>
      <c r="E57" s="23">
        <f t="shared" si="0"/>
        <v>111.424657534247</v>
      </c>
    </row>
    <row r="58" ht="33" spans="1:5">
      <c r="A58" s="28" t="s">
        <v>106</v>
      </c>
      <c r="B58" s="17" t="s">
        <v>107</v>
      </c>
      <c r="C58" s="18">
        <f>SUM(C59:C62)</f>
        <v>8808000</v>
      </c>
      <c r="D58" s="18">
        <f>SUM(D59:D62)</f>
        <v>9862802.85</v>
      </c>
      <c r="E58" s="19">
        <f t="shared" si="0"/>
        <v>111.975509196185</v>
      </c>
    </row>
    <row r="59" ht="49.5" spans="1:5">
      <c r="A59" s="20" t="s">
        <v>108</v>
      </c>
      <c r="B59" s="21" t="s">
        <v>109</v>
      </c>
      <c r="C59" s="22">
        <v>6067000</v>
      </c>
      <c r="D59" s="22">
        <v>6694308.59</v>
      </c>
      <c r="E59" s="23">
        <f t="shared" si="0"/>
        <v>110.339683369046</v>
      </c>
    </row>
    <row r="60" ht="49.5" spans="1:5">
      <c r="A60" s="20" t="s">
        <v>110</v>
      </c>
      <c r="B60" s="31" t="s">
        <v>111</v>
      </c>
      <c r="C60" s="22">
        <v>2517000</v>
      </c>
      <c r="D60" s="22">
        <v>2876555.83</v>
      </c>
      <c r="E60" s="23">
        <f t="shared" si="0"/>
        <v>114.285094557012</v>
      </c>
    </row>
    <row r="61" ht="66" spans="1:5">
      <c r="A61" s="20" t="s">
        <v>112</v>
      </c>
      <c r="B61" s="31" t="s">
        <v>113</v>
      </c>
      <c r="C61" s="22">
        <v>224000</v>
      </c>
      <c r="D61" s="22">
        <v>291938.43</v>
      </c>
      <c r="E61" s="23">
        <f t="shared" si="0"/>
        <v>130.32965625</v>
      </c>
    </row>
    <row r="62" ht="49.5" spans="1:5">
      <c r="A62" s="20" t="s">
        <v>114</v>
      </c>
      <c r="B62" s="31" t="s">
        <v>115</v>
      </c>
      <c r="C62" s="22">
        <v>0</v>
      </c>
      <c r="D62" s="22">
        <v>0</v>
      </c>
      <c r="E62" s="23" t="e">
        <f t="shared" si="0"/>
        <v>#DIV/0!</v>
      </c>
    </row>
    <row r="63" ht="30" customHeight="1" spans="1:5">
      <c r="A63" s="26" t="s">
        <v>116</v>
      </c>
      <c r="B63" s="17" t="s">
        <v>117</v>
      </c>
      <c r="C63" s="18">
        <f>SUM(C64:C106)</f>
        <v>556000</v>
      </c>
      <c r="D63" s="18">
        <f>SUM(D64:D106)</f>
        <v>1077455.07</v>
      </c>
      <c r="E63" s="19">
        <f t="shared" si="0"/>
        <v>193.786883093525</v>
      </c>
    </row>
    <row r="64" ht="115.5" spans="1:5">
      <c r="A64" s="29" t="s">
        <v>118</v>
      </c>
      <c r="B64" s="33" t="s">
        <v>119</v>
      </c>
      <c r="C64" s="22">
        <v>5000</v>
      </c>
      <c r="D64" s="22">
        <v>7410.17</v>
      </c>
      <c r="E64" s="23">
        <f t="shared" si="0"/>
        <v>148.2034</v>
      </c>
    </row>
    <row r="65" ht="82.5" spans="1:5">
      <c r="A65" s="15" t="s">
        <v>120</v>
      </c>
      <c r="B65" s="21" t="s">
        <v>121</v>
      </c>
      <c r="C65" s="22">
        <v>0</v>
      </c>
      <c r="D65" s="22">
        <v>2500</v>
      </c>
      <c r="E65" s="23" t="e">
        <f t="shared" si="0"/>
        <v>#DIV/0!</v>
      </c>
    </row>
    <row r="66" ht="99" spans="1:5">
      <c r="A66" s="29" t="s">
        <v>122</v>
      </c>
      <c r="B66" s="33" t="s">
        <v>123</v>
      </c>
      <c r="C66" s="22">
        <v>0</v>
      </c>
      <c r="D66" s="22">
        <v>3000</v>
      </c>
      <c r="E66" s="23" t="e">
        <f t="shared" si="0"/>
        <v>#DIV/0!</v>
      </c>
    </row>
    <row r="67" ht="82.5" spans="1:5">
      <c r="A67" s="15" t="s">
        <v>124</v>
      </c>
      <c r="B67" s="21" t="s">
        <v>125</v>
      </c>
      <c r="C67" s="22">
        <v>0</v>
      </c>
      <c r="D67" s="22">
        <v>30000</v>
      </c>
      <c r="E67" s="23" t="e">
        <f t="shared" si="0"/>
        <v>#DIV/0!</v>
      </c>
    </row>
    <row r="68" ht="115.5" spans="1:5">
      <c r="A68" s="29" t="s">
        <v>126</v>
      </c>
      <c r="B68" s="33" t="s">
        <v>127</v>
      </c>
      <c r="C68" s="22">
        <v>0</v>
      </c>
      <c r="D68" s="22">
        <v>1500</v>
      </c>
      <c r="E68" s="23" t="e">
        <f t="shared" si="0"/>
        <v>#DIV/0!</v>
      </c>
    </row>
    <row r="69" ht="82.5" spans="1:5">
      <c r="A69" s="29" t="s">
        <v>128</v>
      </c>
      <c r="B69" s="33" t="s">
        <v>129</v>
      </c>
      <c r="C69" s="22">
        <v>4000</v>
      </c>
      <c r="D69" s="22">
        <v>1500</v>
      </c>
      <c r="E69" s="23">
        <f t="shared" si="0"/>
        <v>37.5</v>
      </c>
    </row>
    <row r="70" ht="165" spans="1:5">
      <c r="A70" s="29" t="s">
        <v>130</v>
      </c>
      <c r="B70" s="33" t="s">
        <v>131</v>
      </c>
      <c r="C70" s="22">
        <v>3000</v>
      </c>
      <c r="D70" s="22">
        <v>0</v>
      </c>
      <c r="E70" s="23">
        <f t="shared" si="0"/>
        <v>0</v>
      </c>
    </row>
    <row r="71" ht="132" spans="1:5">
      <c r="A71" s="29" t="s">
        <v>132</v>
      </c>
      <c r="B71" s="33" t="s">
        <v>133</v>
      </c>
      <c r="C71" s="22">
        <v>20000</v>
      </c>
      <c r="D71" s="22">
        <v>15450.32</v>
      </c>
      <c r="E71" s="23">
        <f t="shared" si="0"/>
        <v>77.2516</v>
      </c>
    </row>
    <row r="72" ht="165" spans="1:5">
      <c r="A72" s="29" t="s">
        <v>134</v>
      </c>
      <c r="B72" s="33" t="s">
        <v>135</v>
      </c>
      <c r="C72" s="22">
        <v>0</v>
      </c>
      <c r="D72" s="22">
        <v>0</v>
      </c>
      <c r="E72" s="23" t="e">
        <f t="shared" ref="E72:E135" si="1">SUM((D72/C72)*100)</f>
        <v>#DIV/0!</v>
      </c>
    </row>
    <row r="73" ht="99" spans="1:5">
      <c r="A73" s="29" t="s">
        <v>136</v>
      </c>
      <c r="B73" s="21" t="s">
        <v>137</v>
      </c>
      <c r="C73" s="22">
        <v>10000</v>
      </c>
      <c r="D73" s="22">
        <v>1179.49</v>
      </c>
      <c r="E73" s="23">
        <f t="shared" si="1"/>
        <v>11.7949</v>
      </c>
    </row>
    <row r="74" ht="99" spans="1:5">
      <c r="A74" s="29" t="s">
        <v>138</v>
      </c>
      <c r="B74" s="21" t="s">
        <v>139</v>
      </c>
      <c r="C74" s="22">
        <v>0</v>
      </c>
      <c r="D74" s="22">
        <v>1548.83</v>
      </c>
      <c r="E74" s="23" t="e">
        <f t="shared" si="1"/>
        <v>#DIV/0!</v>
      </c>
    </row>
    <row r="75" ht="82.5" spans="1:5">
      <c r="A75" s="15" t="s">
        <v>140</v>
      </c>
      <c r="B75" s="21" t="s">
        <v>141</v>
      </c>
      <c r="C75" s="22">
        <v>0</v>
      </c>
      <c r="D75" s="22">
        <v>148.22</v>
      </c>
      <c r="E75" s="23" t="e">
        <f t="shared" si="1"/>
        <v>#DIV/0!</v>
      </c>
    </row>
    <row r="76" ht="86.1" customHeight="1" spans="1:5">
      <c r="A76" s="29" t="s">
        <v>142</v>
      </c>
      <c r="B76" s="21" t="s">
        <v>143</v>
      </c>
      <c r="C76" s="22">
        <v>0</v>
      </c>
      <c r="D76" s="22">
        <v>500</v>
      </c>
      <c r="E76" s="23" t="e">
        <f t="shared" si="1"/>
        <v>#DIV/0!</v>
      </c>
    </row>
    <row r="77" ht="86.1" customHeight="1" spans="1:5">
      <c r="A77" s="29" t="s">
        <v>144</v>
      </c>
      <c r="B77" s="21" t="s">
        <v>145</v>
      </c>
      <c r="C77" s="22">
        <v>0</v>
      </c>
      <c r="D77" s="22">
        <v>35140.05</v>
      </c>
      <c r="E77" s="23" t="e">
        <f t="shared" si="1"/>
        <v>#DIV/0!</v>
      </c>
    </row>
    <row r="78" ht="86.1" customHeight="1" spans="1:5">
      <c r="A78" s="29" t="s">
        <v>146</v>
      </c>
      <c r="B78" s="21" t="s">
        <v>147</v>
      </c>
      <c r="C78" s="22">
        <v>0</v>
      </c>
      <c r="D78" s="22">
        <v>250</v>
      </c>
      <c r="E78" s="23" t="e">
        <f t="shared" si="1"/>
        <v>#DIV/0!</v>
      </c>
    </row>
    <row r="79" ht="99" spans="1:5">
      <c r="A79" s="29" t="s">
        <v>148</v>
      </c>
      <c r="B79" s="21" t="s">
        <v>149</v>
      </c>
      <c r="C79" s="22">
        <v>15000</v>
      </c>
      <c r="D79" s="22">
        <v>0</v>
      </c>
      <c r="E79" s="23">
        <f t="shared" si="1"/>
        <v>0</v>
      </c>
    </row>
    <row r="80" ht="119.1" customHeight="1" spans="1:5">
      <c r="A80" s="29" t="s">
        <v>150</v>
      </c>
      <c r="B80" s="21" t="s">
        <v>151</v>
      </c>
      <c r="C80" s="22">
        <v>0</v>
      </c>
      <c r="D80" s="22">
        <v>0</v>
      </c>
      <c r="E80" s="23" t="e">
        <f t="shared" si="1"/>
        <v>#DIV/0!</v>
      </c>
    </row>
    <row r="81" ht="99" spans="1:5">
      <c r="A81" s="29" t="s">
        <v>152</v>
      </c>
      <c r="B81" s="21" t="s">
        <v>153</v>
      </c>
      <c r="C81" s="22">
        <v>65000</v>
      </c>
      <c r="D81" s="22">
        <v>3000</v>
      </c>
      <c r="E81" s="23">
        <f t="shared" si="1"/>
        <v>4.61538461538462</v>
      </c>
    </row>
    <row r="82" ht="99" spans="1:5">
      <c r="A82" s="29" t="s">
        <v>154</v>
      </c>
      <c r="B82" s="21" t="s">
        <v>155</v>
      </c>
      <c r="C82" s="22">
        <v>0</v>
      </c>
      <c r="D82" s="22">
        <v>0</v>
      </c>
      <c r="E82" s="23" t="e">
        <f t="shared" si="1"/>
        <v>#DIV/0!</v>
      </c>
    </row>
    <row r="83" ht="82.5" spans="1:5">
      <c r="A83" s="29" t="s">
        <v>156</v>
      </c>
      <c r="B83" s="21" t="s">
        <v>157</v>
      </c>
      <c r="C83" s="22">
        <v>6000</v>
      </c>
      <c r="D83" s="22">
        <v>0</v>
      </c>
      <c r="E83" s="23">
        <f t="shared" si="1"/>
        <v>0</v>
      </c>
    </row>
    <row r="84" ht="66" spans="1:5">
      <c r="A84" s="29" t="s">
        <v>158</v>
      </c>
      <c r="B84" s="21" t="s">
        <v>159</v>
      </c>
      <c r="C84" s="22">
        <v>0</v>
      </c>
      <c r="D84" s="22">
        <v>3.5</v>
      </c>
      <c r="E84" s="23" t="e">
        <f t="shared" si="1"/>
        <v>#DIV/0!</v>
      </c>
    </row>
    <row r="85" ht="99" spans="1:5">
      <c r="A85" s="29" t="s">
        <v>160</v>
      </c>
      <c r="B85" s="21" t="s">
        <v>161</v>
      </c>
      <c r="C85" s="22">
        <v>5000</v>
      </c>
      <c r="D85" s="22">
        <v>0</v>
      </c>
      <c r="E85" s="23">
        <f t="shared" si="1"/>
        <v>0</v>
      </c>
    </row>
    <row r="86" ht="87" customHeight="1" spans="1:5">
      <c r="A86" s="29" t="s">
        <v>162</v>
      </c>
      <c r="B86" s="21" t="s">
        <v>163</v>
      </c>
      <c r="C86" s="22">
        <v>0</v>
      </c>
      <c r="D86" s="22">
        <v>0</v>
      </c>
      <c r="E86" s="23" t="e">
        <f t="shared" si="1"/>
        <v>#DIV/0!</v>
      </c>
    </row>
    <row r="87" ht="82.5" spans="1:5">
      <c r="A87" s="29" t="s">
        <v>164</v>
      </c>
      <c r="B87" s="21" t="s">
        <v>165</v>
      </c>
      <c r="C87" s="22">
        <v>2000</v>
      </c>
      <c r="D87" s="22">
        <v>0</v>
      </c>
      <c r="E87" s="23">
        <f t="shared" si="1"/>
        <v>0</v>
      </c>
    </row>
    <row r="88" ht="132" spans="1:5">
      <c r="A88" s="29" t="s">
        <v>166</v>
      </c>
      <c r="B88" s="21" t="s">
        <v>167</v>
      </c>
      <c r="C88" s="22">
        <v>0</v>
      </c>
      <c r="D88" s="22">
        <v>300</v>
      </c>
      <c r="E88" s="23" t="e">
        <f t="shared" si="1"/>
        <v>#DIV/0!</v>
      </c>
    </row>
    <row r="89" ht="165" spans="1:5">
      <c r="A89" s="29" t="s">
        <v>168</v>
      </c>
      <c r="B89" s="21" t="s">
        <v>169</v>
      </c>
      <c r="C89" s="22">
        <v>0</v>
      </c>
      <c r="D89" s="22">
        <v>0</v>
      </c>
      <c r="E89" s="23" t="e">
        <f t="shared" si="1"/>
        <v>#DIV/0!</v>
      </c>
    </row>
    <row r="90" ht="99" spans="1:5">
      <c r="A90" s="29" t="s">
        <v>170</v>
      </c>
      <c r="B90" s="21" t="s">
        <v>171</v>
      </c>
      <c r="C90" s="22">
        <v>0</v>
      </c>
      <c r="D90" s="22">
        <v>150</v>
      </c>
      <c r="E90" s="23" t="e">
        <f t="shared" si="1"/>
        <v>#DIV/0!</v>
      </c>
    </row>
    <row r="91" ht="132" spans="1:5">
      <c r="A91" s="29" t="s">
        <v>172</v>
      </c>
      <c r="B91" s="21" t="s">
        <v>173</v>
      </c>
      <c r="C91" s="22">
        <v>1000</v>
      </c>
      <c r="D91" s="22">
        <v>3000</v>
      </c>
      <c r="E91" s="23">
        <f t="shared" si="1"/>
        <v>300</v>
      </c>
    </row>
    <row r="92" ht="92.1" customHeight="1" spans="1:5">
      <c r="A92" s="29" t="s">
        <v>174</v>
      </c>
      <c r="B92" s="21" t="s">
        <v>175</v>
      </c>
      <c r="C92" s="22">
        <v>0</v>
      </c>
      <c r="D92" s="22">
        <v>0</v>
      </c>
      <c r="E92" s="23" t="e">
        <f t="shared" si="1"/>
        <v>#DIV/0!</v>
      </c>
    </row>
    <row r="93" ht="165" spans="1:5">
      <c r="A93" s="29" t="s">
        <v>176</v>
      </c>
      <c r="B93" s="21" t="s">
        <v>177</v>
      </c>
      <c r="C93" s="22">
        <v>0</v>
      </c>
      <c r="D93" s="22">
        <v>9000</v>
      </c>
      <c r="E93" s="23" t="e">
        <f t="shared" si="1"/>
        <v>#DIV/0!</v>
      </c>
    </row>
    <row r="94" ht="99" spans="1:5">
      <c r="A94" s="29" t="s">
        <v>178</v>
      </c>
      <c r="B94" s="21" t="s">
        <v>179</v>
      </c>
      <c r="C94" s="22">
        <v>0</v>
      </c>
      <c r="D94" s="22">
        <v>500</v>
      </c>
      <c r="E94" s="23" t="e">
        <f t="shared" si="1"/>
        <v>#DIV/0!</v>
      </c>
    </row>
    <row r="95" ht="82.5" spans="1:5">
      <c r="A95" s="29" t="s">
        <v>180</v>
      </c>
      <c r="B95" s="21" t="s">
        <v>181</v>
      </c>
      <c r="C95" s="22">
        <v>3000</v>
      </c>
      <c r="D95" s="22">
        <v>6743.74</v>
      </c>
      <c r="E95" s="23">
        <f t="shared" si="1"/>
        <v>224.791333333333</v>
      </c>
    </row>
    <row r="96" ht="66" spans="1:5">
      <c r="A96" s="29" t="s">
        <v>182</v>
      </c>
      <c r="B96" s="21" t="s">
        <v>183</v>
      </c>
      <c r="C96" s="22">
        <v>0</v>
      </c>
      <c r="D96" s="22">
        <v>0</v>
      </c>
      <c r="E96" s="23" t="e">
        <f t="shared" si="1"/>
        <v>#DIV/0!</v>
      </c>
    </row>
    <row r="97" ht="214.5" spans="1:5">
      <c r="A97" s="29" t="s">
        <v>184</v>
      </c>
      <c r="B97" s="21" t="s">
        <v>185</v>
      </c>
      <c r="C97" s="22">
        <v>3000</v>
      </c>
      <c r="D97" s="22">
        <v>5314.29</v>
      </c>
      <c r="E97" s="23">
        <f t="shared" si="1"/>
        <v>177.143</v>
      </c>
    </row>
    <row r="98" ht="119.1" customHeight="1" spans="1:5">
      <c r="A98" s="29" t="s">
        <v>186</v>
      </c>
      <c r="B98" s="21" t="s">
        <v>187</v>
      </c>
      <c r="C98" s="22">
        <v>0</v>
      </c>
      <c r="D98" s="22">
        <v>0</v>
      </c>
      <c r="E98" s="23" t="e">
        <f t="shared" si="1"/>
        <v>#DIV/0!</v>
      </c>
    </row>
    <row r="99" ht="101.1" customHeight="1" spans="1:5">
      <c r="A99" s="29" t="s">
        <v>188</v>
      </c>
      <c r="B99" s="21" t="s">
        <v>189</v>
      </c>
      <c r="C99" s="22">
        <v>0</v>
      </c>
      <c r="D99" s="22">
        <v>250.83</v>
      </c>
      <c r="E99" s="23" t="e">
        <f t="shared" si="1"/>
        <v>#DIV/0!</v>
      </c>
    </row>
    <row r="100" ht="101.1" customHeight="1" spans="1:5">
      <c r="A100" s="29" t="s">
        <v>190</v>
      </c>
      <c r="B100" s="21" t="s">
        <v>191</v>
      </c>
      <c r="C100" s="22">
        <v>0</v>
      </c>
      <c r="D100" s="22">
        <v>37871.49</v>
      </c>
      <c r="E100" s="23" t="e">
        <f t="shared" si="1"/>
        <v>#DIV/0!</v>
      </c>
    </row>
    <row r="101" ht="82.5" spans="1:5">
      <c r="A101" s="29" t="s">
        <v>192</v>
      </c>
      <c r="B101" s="34" t="s">
        <v>193</v>
      </c>
      <c r="C101" s="22">
        <v>105000</v>
      </c>
      <c r="D101" s="22">
        <v>34460.96</v>
      </c>
      <c r="E101" s="23">
        <f t="shared" si="1"/>
        <v>32.8199619047619</v>
      </c>
    </row>
    <row r="102" ht="57" customHeight="1" spans="1:5">
      <c r="A102" s="20" t="s">
        <v>194</v>
      </c>
      <c r="B102" s="21" t="s">
        <v>195</v>
      </c>
      <c r="C102" s="22">
        <v>24000</v>
      </c>
      <c r="D102" s="22">
        <v>200660.8</v>
      </c>
      <c r="E102" s="23">
        <f t="shared" si="1"/>
        <v>836.086666666667</v>
      </c>
    </row>
    <row r="103" ht="66" spans="1:5">
      <c r="A103" s="20" t="s">
        <v>196</v>
      </c>
      <c r="B103" s="21" t="s">
        <v>197</v>
      </c>
      <c r="C103" s="22">
        <v>0</v>
      </c>
      <c r="D103" s="22">
        <v>6145.75</v>
      </c>
      <c r="E103" s="23" t="e">
        <f t="shared" si="1"/>
        <v>#DIV/0!</v>
      </c>
    </row>
    <row r="104" ht="71.1" customHeight="1" spans="1:5">
      <c r="A104" s="20" t="s">
        <v>198</v>
      </c>
      <c r="B104" s="31" t="s">
        <v>199</v>
      </c>
      <c r="C104" s="22">
        <v>20000</v>
      </c>
      <c r="D104" s="22">
        <v>-48572.95</v>
      </c>
      <c r="E104" s="23">
        <f t="shared" si="1"/>
        <v>-242.86475</v>
      </c>
    </row>
    <row r="105" ht="66" spans="1:5">
      <c r="A105" s="22" t="s">
        <v>200</v>
      </c>
      <c r="B105" s="31" t="s">
        <v>201</v>
      </c>
      <c r="C105" s="22">
        <v>0</v>
      </c>
      <c r="D105" s="22">
        <v>7.52</v>
      </c>
      <c r="E105" s="23" t="e">
        <f t="shared" si="1"/>
        <v>#DIV/0!</v>
      </c>
    </row>
    <row r="106" ht="104.1" customHeight="1" spans="1:5">
      <c r="A106" s="29" t="s">
        <v>202</v>
      </c>
      <c r="B106" s="21" t="s">
        <v>203</v>
      </c>
      <c r="C106" s="22">
        <v>265000</v>
      </c>
      <c r="D106" s="22">
        <v>718492.06</v>
      </c>
      <c r="E106" s="23">
        <f t="shared" si="1"/>
        <v>271.129079245283</v>
      </c>
    </row>
    <row r="107" spans="1:5">
      <c r="A107" s="26" t="s">
        <v>204</v>
      </c>
      <c r="B107" s="17" t="s">
        <v>205</v>
      </c>
      <c r="C107" s="18">
        <f>SUM(C108:C109)</f>
        <v>0</v>
      </c>
      <c r="D107" s="18">
        <f>SUM(D108:D109)</f>
        <v>-14850</v>
      </c>
      <c r="E107" s="19" t="e">
        <f t="shared" si="1"/>
        <v>#DIV/0!</v>
      </c>
    </row>
    <row r="108" ht="23.1" customHeight="1" spans="1:5">
      <c r="A108" s="20" t="s">
        <v>206</v>
      </c>
      <c r="B108" s="21" t="s">
        <v>207</v>
      </c>
      <c r="C108" s="22">
        <v>0</v>
      </c>
      <c r="D108" s="22">
        <v>-14850</v>
      </c>
      <c r="E108" s="23" t="e">
        <f t="shared" si="1"/>
        <v>#DIV/0!</v>
      </c>
    </row>
    <row r="109" ht="27" customHeight="1" spans="1:5">
      <c r="A109" s="20" t="s">
        <v>208</v>
      </c>
      <c r="B109" s="21" t="s">
        <v>209</v>
      </c>
      <c r="C109" s="22">
        <v>0</v>
      </c>
      <c r="D109" s="22">
        <v>0</v>
      </c>
      <c r="E109" s="23" t="e">
        <f t="shared" si="1"/>
        <v>#DIV/0!</v>
      </c>
    </row>
    <row r="110" ht="22.15" customHeight="1" spans="1:5">
      <c r="A110" s="26" t="s">
        <v>210</v>
      </c>
      <c r="B110" s="17" t="s">
        <v>211</v>
      </c>
      <c r="C110" s="18">
        <f>C111+C156</f>
        <v>642324364.67</v>
      </c>
      <c r="D110" s="18">
        <f>D111+D156</f>
        <v>630797594.54</v>
      </c>
      <c r="E110" s="19">
        <f t="shared" si="1"/>
        <v>98.2054596144859</v>
      </c>
    </row>
    <row r="111" ht="33" spans="1:5">
      <c r="A111" s="26" t="s">
        <v>212</v>
      </c>
      <c r="B111" s="17" t="s">
        <v>213</v>
      </c>
      <c r="C111" s="18">
        <f>C112+C116+C122+C151</f>
        <v>642324364.67</v>
      </c>
      <c r="D111" s="18">
        <f>D112+D116+D122+D151</f>
        <v>630821644.25</v>
      </c>
      <c r="E111" s="19">
        <f t="shared" si="1"/>
        <v>98.2092037835261</v>
      </c>
    </row>
    <row r="112" spans="1:5">
      <c r="A112" s="26" t="s">
        <v>214</v>
      </c>
      <c r="B112" s="17" t="s">
        <v>215</v>
      </c>
      <c r="C112" s="18">
        <f>SUM(C113:C115)</f>
        <v>164516341.68</v>
      </c>
      <c r="D112" s="18">
        <f>SUM(D113:D115)</f>
        <v>164516341.68</v>
      </c>
      <c r="E112" s="19">
        <f t="shared" si="1"/>
        <v>100</v>
      </c>
    </row>
    <row r="113" ht="48.95" customHeight="1" spans="1:5">
      <c r="A113" s="29" t="s">
        <v>216</v>
      </c>
      <c r="B113" s="31" t="s">
        <v>217</v>
      </c>
      <c r="C113" s="22">
        <v>137029667</v>
      </c>
      <c r="D113" s="22">
        <v>137029667</v>
      </c>
      <c r="E113" s="23">
        <f t="shared" si="1"/>
        <v>100</v>
      </c>
    </row>
    <row r="114" ht="35.45" customHeight="1" spans="1:5">
      <c r="A114" s="29" t="s">
        <v>218</v>
      </c>
      <c r="B114" s="21" t="s">
        <v>219</v>
      </c>
      <c r="C114" s="22">
        <v>25719674.68</v>
      </c>
      <c r="D114" s="22">
        <v>25719674.68</v>
      </c>
      <c r="E114" s="23">
        <f t="shared" si="1"/>
        <v>100</v>
      </c>
    </row>
    <row r="115" ht="27" customHeight="1" spans="1:5">
      <c r="A115" s="29" t="s">
        <v>220</v>
      </c>
      <c r="B115" s="31" t="s">
        <v>221</v>
      </c>
      <c r="C115" s="22">
        <v>1767000</v>
      </c>
      <c r="D115" s="22">
        <v>1767000</v>
      </c>
      <c r="E115" s="23">
        <f t="shared" si="1"/>
        <v>100</v>
      </c>
    </row>
    <row r="116" ht="39.95" customHeight="1" spans="1:5">
      <c r="A116" s="26" t="s">
        <v>222</v>
      </c>
      <c r="B116" s="17" t="s">
        <v>223</v>
      </c>
      <c r="C116" s="18">
        <f>SUM(C117:C121)</f>
        <v>154262528.32</v>
      </c>
      <c r="D116" s="18">
        <f>SUM(D117:D121)</f>
        <v>154045832.61</v>
      </c>
      <c r="E116" s="19">
        <f t="shared" si="1"/>
        <v>99.8595279667979</v>
      </c>
    </row>
    <row r="117" ht="33" spans="1:5">
      <c r="A117" s="29" t="s">
        <v>224</v>
      </c>
      <c r="B117" s="21" t="s">
        <v>225</v>
      </c>
      <c r="C117" s="22">
        <v>6555445.71</v>
      </c>
      <c r="D117" s="22">
        <v>6555445.71</v>
      </c>
      <c r="E117" s="23">
        <f t="shared" si="1"/>
        <v>100</v>
      </c>
    </row>
    <row r="118" ht="38.1" customHeight="1" spans="1:5">
      <c r="A118" s="35" t="s">
        <v>226</v>
      </c>
      <c r="B118" s="21" t="s">
        <v>227</v>
      </c>
      <c r="C118" s="22">
        <v>0</v>
      </c>
      <c r="D118" s="22">
        <v>0</v>
      </c>
      <c r="E118" s="23" t="e">
        <f t="shared" si="1"/>
        <v>#DIV/0!</v>
      </c>
    </row>
    <row r="119" spans="1:5">
      <c r="A119" s="35" t="s">
        <v>228</v>
      </c>
      <c r="B119" s="21" t="s">
        <v>229</v>
      </c>
      <c r="C119" s="22">
        <v>0</v>
      </c>
      <c r="D119" s="22">
        <v>0</v>
      </c>
      <c r="E119" s="23" t="e">
        <f t="shared" si="1"/>
        <v>#DIV/0!</v>
      </c>
    </row>
    <row r="120" ht="33" spans="1:5">
      <c r="A120" s="29" t="s">
        <v>230</v>
      </c>
      <c r="B120" s="21" t="s">
        <v>231</v>
      </c>
      <c r="C120" s="22">
        <v>960664</v>
      </c>
      <c r="D120" s="22">
        <v>894664.14</v>
      </c>
      <c r="E120" s="23">
        <f t="shared" si="1"/>
        <v>93.1297664948411</v>
      </c>
    </row>
    <row r="121" ht="22.9" customHeight="1" spans="1:5">
      <c r="A121" s="29" t="s">
        <v>232</v>
      </c>
      <c r="B121" s="21" t="s">
        <v>233</v>
      </c>
      <c r="C121" s="22">
        <v>146746418.61</v>
      </c>
      <c r="D121" s="22">
        <v>146595722.76</v>
      </c>
      <c r="E121" s="23">
        <f t="shared" si="1"/>
        <v>99.8973086693172</v>
      </c>
    </row>
    <row r="122" spans="1:5">
      <c r="A122" s="26" t="s">
        <v>234</v>
      </c>
      <c r="B122" s="17" t="s">
        <v>235</v>
      </c>
      <c r="C122" s="18">
        <f>C123+C141+C142+C143+C144+C145+C146+C147+C148+C149+C150</f>
        <v>295798448.11</v>
      </c>
      <c r="D122" s="18">
        <f>D123+D141+D142+D143+D144+D145+D146+D147+D149+D148+D150</f>
        <v>284688260.06</v>
      </c>
      <c r="E122" s="19">
        <f t="shared" si="1"/>
        <v>96.2440005615349</v>
      </c>
    </row>
    <row r="123" ht="38.1" customHeight="1" spans="1:5">
      <c r="A123" s="20" t="s">
        <v>236</v>
      </c>
      <c r="B123" s="21" t="s">
        <v>237</v>
      </c>
      <c r="C123" s="22">
        <f>SUM(C125:C140)</f>
        <v>278367619.11</v>
      </c>
      <c r="D123" s="22">
        <f>SUM(D125:D140)</f>
        <v>269963483.36</v>
      </c>
      <c r="E123" s="23">
        <f t="shared" si="1"/>
        <v>96.9809219273169</v>
      </c>
    </row>
    <row r="124" spans="1:5">
      <c r="A124" s="36"/>
      <c r="B124" s="21" t="s">
        <v>238</v>
      </c>
      <c r="C124" s="22"/>
      <c r="D124" s="22"/>
      <c r="E124" s="23"/>
    </row>
    <row r="125" ht="66" spans="1:5">
      <c r="A125" s="20"/>
      <c r="B125" s="21" t="s">
        <v>239</v>
      </c>
      <c r="C125" s="22">
        <v>169395038</v>
      </c>
      <c r="D125" s="22">
        <v>168993602.04</v>
      </c>
      <c r="E125" s="23">
        <f t="shared" si="1"/>
        <v>99.7630178754114</v>
      </c>
    </row>
    <row r="126" ht="66" spans="1:5">
      <c r="A126" s="20"/>
      <c r="B126" s="21" t="s">
        <v>240</v>
      </c>
      <c r="C126" s="22">
        <v>0</v>
      </c>
      <c r="D126" s="22">
        <v>0</v>
      </c>
      <c r="E126" s="23" t="e">
        <f t="shared" si="1"/>
        <v>#DIV/0!</v>
      </c>
    </row>
    <row r="127" ht="49.5" spans="1:5">
      <c r="A127" s="20"/>
      <c r="B127" s="21" t="s">
        <v>241</v>
      </c>
      <c r="C127" s="22">
        <v>1208033</v>
      </c>
      <c r="D127" s="22">
        <v>1207287.79</v>
      </c>
      <c r="E127" s="23">
        <f t="shared" si="1"/>
        <v>99.9383121156459</v>
      </c>
    </row>
    <row r="128" ht="50.1" customHeight="1" spans="1:5">
      <c r="A128" s="20"/>
      <c r="B128" s="21" t="s">
        <v>242</v>
      </c>
      <c r="C128" s="22">
        <v>0</v>
      </c>
      <c r="D128" s="22">
        <v>0</v>
      </c>
      <c r="E128" s="23" t="e">
        <f t="shared" si="1"/>
        <v>#DIV/0!</v>
      </c>
    </row>
    <row r="129" ht="68.1" customHeight="1" spans="1:5">
      <c r="A129" s="20"/>
      <c r="B129" s="21" t="s">
        <v>243</v>
      </c>
      <c r="C129" s="22">
        <v>58639150</v>
      </c>
      <c r="D129" s="22">
        <v>57664850.85</v>
      </c>
      <c r="E129" s="23">
        <f t="shared" si="1"/>
        <v>98.3384835046211</v>
      </c>
    </row>
    <row r="130" ht="49.5" spans="1:5">
      <c r="A130" s="20"/>
      <c r="B130" s="21" t="s">
        <v>244</v>
      </c>
      <c r="C130" s="22">
        <v>2325847.52</v>
      </c>
      <c r="D130" s="22">
        <v>2272429.06</v>
      </c>
      <c r="E130" s="23">
        <f t="shared" si="1"/>
        <v>97.7032690431916</v>
      </c>
    </row>
    <row r="131" ht="66" spans="1:5">
      <c r="A131" s="20"/>
      <c r="B131" s="21" t="s">
        <v>245</v>
      </c>
      <c r="C131" s="22">
        <v>0</v>
      </c>
      <c r="D131" s="22">
        <v>0</v>
      </c>
      <c r="E131" s="23" t="e">
        <f t="shared" si="1"/>
        <v>#DIV/0!</v>
      </c>
    </row>
    <row r="132" ht="89.1" customHeight="1" spans="1:5">
      <c r="A132" s="20"/>
      <c r="B132" s="21" t="s">
        <v>246</v>
      </c>
      <c r="C132" s="37">
        <v>1428455.44</v>
      </c>
      <c r="D132" s="37">
        <v>1253867.56</v>
      </c>
      <c r="E132" s="23">
        <f t="shared" si="1"/>
        <v>87.7778560596892</v>
      </c>
    </row>
    <row r="133" ht="69" customHeight="1" spans="1:5">
      <c r="A133" s="20"/>
      <c r="B133" s="31" t="s">
        <v>247</v>
      </c>
      <c r="C133" s="22">
        <v>1760000</v>
      </c>
      <c r="D133" s="22">
        <v>1455263.15</v>
      </c>
      <c r="E133" s="23">
        <f t="shared" si="1"/>
        <v>82.68540625</v>
      </c>
    </row>
    <row r="134" ht="54.95" customHeight="1" spans="1:5">
      <c r="A134" s="20"/>
      <c r="B134" s="21" t="s">
        <v>248</v>
      </c>
      <c r="C134" s="22">
        <v>18015667.13</v>
      </c>
      <c r="D134" s="22">
        <v>13008389.58</v>
      </c>
      <c r="E134" s="23">
        <f t="shared" si="1"/>
        <v>72.2059831930298</v>
      </c>
    </row>
    <row r="135" ht="54.95" customHeight="1" spans="1:5">
      <c r="A135" s="20"/>
      <c r="B135" s="31" t="s">
        <v>249</v>
      </c>
      <c r="C135" s="37">
        <v>3387.08</v>
      </c>
      <c r="D135" s="37">
        <v>3387.08</v>
      </c>
      <c r="E135" s="23">
        <f t="shared" si="1"/>
        <v>100</v>
      </c>
    </row>
    <row r="136" ht="69.95" customHeight="1" spans="1:5">
      <c r="A136" s="20"/>
      <c r="B136" s="31" t="s">
        <v>250</v>
      </c>
      <c r="C136" s="22">
        <v>4830550</v>
      </c>
      <c r="D136" s="22">
        <v>4009721.02</v>
      </c>
      <c r="E136" s="23">
        <f t="shared" ref="E136:E157" si="2">SUM((D136/C136)*100)</f>
        <v>83.0075461386385</v>
      </c>
    </row>
    <row r="137" ht="69" customHeight="1" spans="1:5">
      <c r="A137" s="20"/>
      <c r="B137" s="31" t="s">
        <v>251</v>
      </c>
      <c r="C137" s="22">
        <v>18178607.94</v>
      </c>
      <c r="D137" s="22">
        <v>17517923.19</v>
      </c>
      <c r="E137" s="23">
        <f t="shared" si="2"/>
        <v>96.3655921719603</v>
      </c>
    </row>
    <row r="138" ht="69" customHeight="1" spans="1:5">
      <c r="A138" s="20"/>
      <c r="B138" s="31" t="s">
        <v>252</v>
      </c>
      <c r="C138" s="22">
        <v>0</v>
      </c>
      <c r="D138" s="22">
        <v>0</v>
      </c>
      <c r="E138" s="23" t="e">
        <f t="shared" si="2"/>
        <v>#DIV/0!</v>
      </c>
    </row>
    <row r="139" ht="35.1" customHeight="1" spans="1:5">
      <c r="A139" s="20"/>
      <c r="B139" s="31" t="s">
        <v>253</v>
      </c>
      <c r="C139" s="22">
        <v>2582883</v>
      </c>
      <c r="D139" s="22">
        <v>2576762.04</v>
      </c>
      <c r="E139" s="23">
        <f t="shared" si="2"/>
        <v>99.763018301642</v>
      </c>
    </row>
    <row r="140" ht="132" spans="1:5">
      <c r="A140" s="20"/>
      <c r="B140" s="38" t="s">
        <v>254</v>
      </c>
      <c r="C140" s="22">
        <v>0</v>
      </c>
      <c r="D140" s="22">
        <v>0</v>
      </c>
      <c r="E140" s="23" t="e">
        <f t="shared" si="2"/>
        <v>#DIV/0!</v>
      </c>
    </row>
    <row r="141" ht="66" spans="1:5">
      <c r="A141" s="29" t="s">
        <v>255</v>
      </c>
      <c r="B141" s="21" t="s">
        <v>256</v>
      </c>
      <c r="C141" s="22">
        <v>1573382</v>
      </c>
      <c r="D141" s="22">
        <v>1573382</v>
      </c>
      <c r="E141" s="23">
        <f t="shared" si="2"/>
        <v>100</v>
      </c>
    </row>
    <row r="142" ht="49.5" spans="1:5">
      <c r="A142" s="20" t="s">
        <v>257</v>
      </c>
      <c r="B142" s="21" t="s">
        <v>258</v>
      </c>
      <c r="C142" s="22">
        <v>0</v>
      </c>
      <c r="D142" s="22">
        <v>0</v>
      </c>
      <c r="E142" s="23" t="e">
        <f t="shared" si="2"/>
        <v>#DIV/0!</v>
      </c>
    </row>
    <row r="143" ht="49.5" spans="1:5">
      <c r="A143" s="29" t="s">
        <v>259</v>
      </c>
      <c r="B143" s="21" t="s">
        <v>260</v>
      </c>
      <c r="C143" s="22">
        <v>1197516</v>
      </c>
      <c r="D143" s="22">
        <v>1197516</v>
      </c>
      <c r="E143" s="23">
        <f t="shared" si="2"/>
        <v>100</v>
      </c>
    </row>
    <row r="144" ht="49.5" spans="1:5">
      <c r="A144" s="29" t="s">
        <v>261</v>
      </c>
      <c r="B144" s="21" t="s">
        <v>262</v>
      </c>
      <c r="C144" s="22">
        <v>8503</v>
      </c>
      <c r="D144" s="22">
        <v>8503</v>
      </c>
      <c r="E144" s="23">
        <f t="shared" si="2"/>
        <v>100</v>
      </c>
    </row>
    <row r="145" ht="55.9" customHeight="1" spans="1:5">
      <c r="A145" s="29" t="s">
        <v>263</v>
      </c>
      <c r="B145" s="21" t="s">
        <v>264</v>
      </c>
      <c r="C145" s="22">
        <v>0</v>
      </c>
      <c r="D145" s="22">
        <v>0</v>
      </c>
      <c r="E145" s="23" t="e">
        <f t="shared" si="2"/>
        <v>#DIV/0!</v>
      </c>
    </row>
    <row r="146" ht="56.1" customHeight="1" spans="1:5">
      <c r="A146" s="29" t="s">
        <v>265</v>
      </c>
      <c r="B146" s="39" t="s">
        <v>266</v>
      </c>
      <c r="C146" s="22">
        <v>10158350</v>
      </c>
      <c r="D146" s="22">
        <v>7452297.7</v>
      </c>
      <c r="E146" s="23">
        <f t="shared" si="2"/>
        <v>73.3613008018034</v>
      </c>
    </row>
    <row r="147" ht="40.9" customHeight="1" spans="1:5">
      <c r="A147" s="35" t="s">
        <v>267</v>
      </c>
      <c r="B147" s="31" t="s">
        <v>268</v>
      </c>
      <c r="C147" s="22">
        <v>0</v>
      </c>
      <c r="D147" s="22">
        <v>0</v>
      </c>
      <c r="E147" s="23" t="e">
        <f t="shared" si="2"/>
        <v>#DIV/0!</v>
      </c>
    </row>
    <row r="148" ht="33" spans="1:5">
      <c r="A148" s="29" t="s">
        <v>269</v>
      </c>
      <c r="B148" s="21" t="s">
        <v>270</v>
      </c>
      <c r="C148" s="22">
        <v>1085733</v>
      </c>
      <c r="D148" s="22">
        <v>1085733</v>
      </c>
      <c r="E148" s="23">
        <f t="shared" si="2"/>
        <v>100</v>
      </c>
    </row>
    <row r="149" ht="37.15" customHeight="1" spans="1:5">
      <c r="A149" s="20" t="s">
        <v>271</v>
      </c>
      <c r="B149" s="31" t="s">
        <v>272</v>
      </c>
      <c r="C149" s="22">
        <v>2838247</v>
      </c>
      <c r="D149" s="22">
        <v>2838247</v>
      </c>
      <c r="E149" s="23">
        <f t="shared" si="2"/>
        <v>100</v>
      </c>
    </row>
    <row r="150" ht="24" customHeight="1" spans="1:5">
      <c r="A150" s="29" t="s">
        <v>273</v>
      </c>
      <c r="B150" s="21" t="s">
        <v>274</v>
      </c>
      <c r="C150" s="22">
        <v>569098</v>
      </c>
      <c r="D150" s="22">
        <v>569098</v>
      </c>
      <c r="E150" s="23">
        <f t="shared" si="2"/>
        <v>100</v>
      </c>
    </row>
    <row r="151" ht="21.6" customHeight="1" spans="1:5">
      <c r="A151" s="26" t="s">
        <v>275</v>
      </c>
      <c r="B151" s="17" t="s">
        <v>276</v>
      </c>
      <c r="C151" s="18">
        <f>SUM(C153+C155+C154+C152)</f>
        <v>27747046.56</v>
      </c>
      <c r="D151" s="18">
        <f>SUM(D153+D155+D154+D152)</f>
        <v>27571209.9</v>
      </c>
      <c r="E151" s="23">
        <f t="shared" si="2"/>
        <v>99.3662869321253</v>
      </c>
    </row>
    <row r="152" ht="108" customHeight="1" spans="1:5">
      <c r="A152" s="29" t="s">
        <v>277</v>
      </c>
      <c r="B152" s="40" t="s">
        <v>278</v>
      </c>
      <c r="C152" s="22">
        <v>234360</v>
      </c>
      <c r="D152" s="22">
        <v>215107.06</v>
      </c>
      <c r="E152" s="23">
        <f t="shared" si="2"/>
        <v>91.7848864994026</v>
      </c>
    </row>
    <row r="153" ht="122.1" customHeight="1" spans="1:5">
      <c r="A153" s="29" t="s">
        <v>279</v>
      </c>
      <c r="B153" s="21" t="s">
        <v>280</v>
      </c>
      <c r="C153" s="22">
        <v>19038240</v>
      </c>
      <c r="D153" s="22">
        <v>18888047.6</v>
      </c>
      <c r="E153" s="23">
        <f t="shared" si="2"/>
        <v>99.2111014463522</v>
      </c>
    </row>
    <row r="154" ht="102" customHeight="1" spans="1:5">
      <c r="A154" s="29" t="s">
        <v>281</v>
      </c>
      <c r="B154" s="41" t="s">
        <v>282</v>
      </c>
      <c r="C154" s="22">
        <v>1249474.8</v>
      </c>
      <c r="D154" s="22">
        <v>1243083.48</v>
      </c>
      <c r="E154" s="23">
        <f t="shared" si="2"/>
        <v>99.4884794795381</v>
      </c>
    </row>
    <row r="155" ht="36.75" customHeight="1" spans="1:5">
      <c r="A155" s="29" t="s">
        <v>283</v>
      </c>
      <c r="B155" s="21" t="s">
        <v>284</v>
      </c>
      <c r="C155" s="22">
        <v>7224971.76</v>
      </c>
      <c r="D155" s="22">
        <v>7224971.76</v>
      </c>
      <c r="E155" s="23">
        <f t="shared" si="2"/>
        <v>100</v>
      </c>
    </row>
    <row r="156" ht="49.5" spans="1:5">
      <c r="A156" s="20" t="s">
        <v>285</v>
      </c>
      <c r="B156" s="21" t="s">
        <v>286</v>
      </c>
      <c r="C156" s="42">
        <v>0</v>
      </c>
      <c r="D156" s="20">
        <v>-24049.71</v>
      </c>
      <c r="E156" s="23" t="e">
        <f t="shared" si="2"/>
        <v>#DIV/0!</v>
      </c>
    </row>
    <row r="157" spans="1:5">
      <c r="A157" s="43"/>
      <c r="B157" s="44" t="s">
        <v>287</v>
      </c>
      <c r="C157" s="18">
        <f>SUM(C7+C110)</f>
        <v>964596364.67</v>
      </c>
      <c r="D157" s="18">
        <f>SUM(D7+D110)</f>
        <v>978198173.14</v>
      </c>
      <c r="E157" s="19">
        <f t="shared" si="2"/>
        <v>101.410103642123</v>
      </c>
    </row>
  </sheetData>
  <mergeCells count="2">
    <mergeCell ref="A2:B2"/>
    <mergeCell ref="A3:B3"/>
  </mergeCells>
  <hyperlinks>
    <hyperlink ref="B10" r:id="rId1" display="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hyperlink ref="B11" r:id="rId2" display="Налог на доходы физических лиц с доходов, полученных физическими лицами в соответствии со статьей 228 Налогового кодекса Российской Федерации"/>
    <hyperlink ref="B101" r:id="rId3" display="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hyperlink ref="B65" r:id="rId4" display="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 tooltip="file:///\\192.168.0.67\фэу\Прошко Л.Ю\Администраторы 2024 год\consultantplus:\\offline\ref=48B06A4A4AB343238E57E7B30ADAE19C9325595E28D6A736A8CC96623D58599493774E038A3AF9E4A7687573166CC95D6F099AB50DAD081DN4yFB"/>
    <hyperlink ref="B75" r:id="rId5" display="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 tooltip="file:///\\192.168.0.67\фэу\Прошко Л.Ю\Администраторы 2024 год\consultantplus:\\offline\ref=48B06A4A4AB343238E57E7B30ADAE19C9325595E28D6A736A8CC96623D58599493774E038A3AFBE4A5687573166CC95D6F099AB50DAD081DN4yFB"/>
  </hyperlinks>
  <pageMargins left="0.7" right="0.7" top="0.75" bottom="0.75" header="0.3" footer="0.3"/>
  <pageSetup paperSize="9" scale="53" fitToHeight="0" orientation="portrait"/>
  <headerFooter/>
</worksheet>
</file>

<file path=docProps/app.xml><?xml version="1.0" encoding="utf-8"?>
<Properties xmlns="http://schemas.openxmlformats.org/officeDocument/2006/extended-properties" xmlns:vt="http://schemas.openxmlformats.org/officeDocument/2006/docPropsVTypes">
  <Company>APK</Company>
  <Application>Microsoft Excel</Application>
  <HeadingPairs>
    <vt:vector size="2" baseType="variant">
      <vt:variant>
        <vt:lpstr>工作表</vt:lpstr>
      </vt:variant>
      <vt:variant>
        <vt:i4>1</vt:i4>
      </vt:variant>
    </vt:vector>
  </HeadingPairs>
  <TitlesOfParts>
    <vt:vector size="1" baseType="lpstr">
      <vt:lpstr>2024г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Vlasova_NV</dc:creator>
  <cp:lastModifiedBy>ProshkoLYU</cp:lastModifiedBy>
  <dcterms:created xsi:type="dcterms:W3CDTF">2005-08-18T04:46:00Z</dcterms:created>
  <cp:lastPrinted>2022-10-14T05:46:00Z</cp:lastPrinted>
  <dcterms:modified xsi:type="dcterms:W3CDTF">2025-02-10T03:34:14Z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ED75D289108345C2B2735DB59D6EE55C_12</vt:lpwstr>
  </property>
  <property fmtid="{D5CDD505-2E9C-101B-9397-08002B2CF9AE}" pid="3" name="KSOProductBuildVer">
    <vt:lpwstr>1049-12.2.0.19805</vt:lpwstr>
  </property>
</Properties>
</file>