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март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<sst xmlns="http://schemas.openxmlformats.org/spreadsheetml/2006/main" count="94" uniqueCount="93">
  <si>
    <t>Приложение № 1</t>
  </si>
  <si>
    <t xml:space="preserve">Сведения об исполнении доходов  бюджета округа по видам доходов за I квартал 2025 года (руб.) </t>
  </si>
  <si>
    <t>Код бюджетной классификации Российской Федерации</t>
  </si>
  <si>
    <t>Наименование дохода</t>
  </si>
  <si>
    <t>Утвержденные бюджетные назначения (годовой план) в соответствии с отчетом об исполнении консолидированного бюджета Анучинского МО (форма ОКУД 0503317) по состоянию на 01.04.2025</t>
  </si>
  <si>
    <t>Фактически исполнено по состоянию на 01.04.2025</t>
  </si>
  <si>
    <t>% исполнения годового плана по состоянию на 01.04.2025</t>
  </si>
  <si>
    <t>Фактически исполнено по состоянию на 01.04.2024</t>
  </si>
  <si>
    <t>Темп роста к соответствующему периоду прошлого года, %</t>
  </si>
  <si>
    <t xml:space="preserve">000 1 00 00000 00 0000 000 </t>
  </si>
  <si>
    <t>НАЛОГОВЫЕ И НЕНАЛОГОВЫЕ ДОХОДЫ</t>
  </si>
  <si>
    <t>000 1 01 00000 00 0000 000</t>
  </si>
  <si>
    <t>НАЛОГИ НА ПРИБЫЛЬ, ДОХОДЫ</t>
  </si>
  <si>
    <t>000 1 01 02000 01 0000 110</t>
  </si>
  <si>
    <t>Налог на доходы физических лиц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</si>
  <si>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</si>
  <si>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</si>
  <si>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</si>
  <si>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на нефтепродукты</t>
  </si>
  <si>
    <t>000 1 05 00000 00 0000 000</t>
  </si>
  <si>
    <t>НАЛОГИ НА СОВОКУПНЫЙ ДОХОД</t>
  </si>
  <si>
    <t>000 1 05 01000 00 0000 110</t>
  </si>
  <si>
    <t>Налог, взимаемый в связи с применением упрощенной системы налогообложения</t>
  </si>
  <si>
    <t>000 1 05 02000 02 0000 110</t>
  </si>
  <si>
    <t>Единый налог на вмененный доход для отдельных видов деятельности</t>
  </si>
  <si>
    <t>000 1 05 03000 01 0000 110</t>
  </si>
  <si>
    <t>Единый сельскохозяйственный налог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</si>
  <si>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</si>
  <si>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</si>
  <si>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</si>
  <si>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</si>
  <si>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</si>
  <si>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</si>
  <si>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000 1 06 06030 14 0000 110</t>
  </si>
  <si>
    <t>Земельный налог с организаций</t>
  </si>
  <si>
    <t>000 1 06 06040 14 0000 110</t>
  </si>
  <si>
    <t>Земельный налог с физических лиц</t>
  </si>
  <si>
    <t>000 1 08 00000 00 0000 000</t>
  </si>
  <si>
    <t>ГОСУДАРСТВЕННАЯ ПОШЛИНА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</si>
  <si>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</si>
  <si>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</si>
  <si>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000 1 11 05000 14 0000 120</t>
  </si>
  <si>
    <t>Доходы от арендной платы за земельные участки</t>
  </si>
  <si>
    <t>Доходы от сдачи в аренду имущества</t>
  </si>
  <si>
    <t>000 1 11 09000 14 0000 120</t>
  </si>
  <si>
    <t>Прочие поступления от использования имущества</t>
  </si>
  <si>
    <t>000 1 11 05300 14 0000 120</t>
  </si>
  <si>
    <t>Плата по соглашениям об установлении сервитута в отношении земельных участков</t>
  </si>
  <si>
    <t>000 1 12 00000 00 0000 000</t>
  </si>
  <si>
    <t xml:space="preserve">ПЛАТЕЖИ ПРИ ПОЛЬЗОВАНИИ ПРИРОДНЫМИ РЕСУРСАМИ </t>
  </si>
  <si>
    <t>000 1 12 01010 01 0000 120</t>
  </si>
  <si>
    <t xml:space="preserve">Плата за выбросы загрязняющих веществ в атмосферный воздух стационарными объектами </t>
  </si>
  <si>
    <t>000 1 12 01030 01 0000 120</t>
  </si>
  <si>
    <t>Плата за сбросы загрязняющих веществ в водные объекты</t>
  </si>
  <si>
    <t>000 1 12 01040 01 0000 120</t>
  </si>
  <si>
    <t>Плата за размещение отходов производства</t>
  </si>
  <si>
    <t>000 1 13 00000 00 0000 000</t>
  </si>
  <si>
    <t>ДОХОДЫ ОТ ОКАЗАНИЯ ПЛАТНЫХ УСЛУГ (РАБОТ) И КОМПЕНСАЦИИ ЗАТРАТ ГОСУДАРСТВА</t>
  </si>
  <si>
    <t>000 1 13 01000 14 0000 130</t>
  </si>
  <si>
    <t xml:space="preserve">Доходы от оказания платных услуг (работ) </t>
  </si>
  <si>
    <t>000 1 13 02000 14 0000 130</t>
  </si>
  <si>
    <t>Прочие доходы от компенсации затрат бюджетов муниципальных округов</t>
  </si>
  <si>
    <t>000 1 14 00000 00 0000 000</t>
  </si>
  <si>
    <t>ДОХОДЫ ОТ ПРОДАЖИ МАТЕРИАЛЬНЫХ И НЕМАТЕРИАЛЬНЫХ АКТИВОВ</t>
  </si>
  <si>
    <t>000 1 14 02000 00 0000 000</t>
  </si>
  <si>
    <t>Доходы от реализации имущества</t>
  </si>
  <si>
    <t>000 1 14 06000 00 0000 430</t>
  </si>
  <si>
    <t>Доходы от продажи земельных участков</t>
  </si>
  <si>
    <t xml:space="preserve"> 000 114 06300 00 0000 430</t>
  </si>
  <si>
    <t>Плата за увеличение площади земельных участков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</si>
  <si>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</si>
  <si>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</si>
  <si>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</si>
  <si>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</si>
  <si>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000 1 17 01000 14 0000 180</t>
  </si>
  <si>
    <t>Невыясненные поступления</t>
  </si>
  <si>
    <t>000 1 17 05040 14 0000 180</t>
  </si>
  <si>
    <t>Прочие неналоговые доходы бюджетов муниципальных округов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</si>
  <si>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</si>
  <si>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</si>
  <si>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</si>
  <si>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</si>
  <si>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000 2 02 10000 00 0000 150</t>
  </si>
  <si>
    <t>Дотации бюджетам бюджетной системы Российской Федерации</t>
  </si>
  <si>
    <t>000 2 02 20000 00 0000 000</t>
  </si>
  <si>
    <t>Субсидии бюджетам бюджетной системы Российской Федерации (межбюджетные субсидии)</t>
  </si>
  <si>
    <t>000 2 02 30000 00 0000 150</t>
  </si>
  <si>
    <t>Субвенции бюджетам бюджетной системы Российской Федерации</t>
  </si>
  <si>
    <t>000 2 02 40000 00 0000 150</t>
  </si>
  <si>
    <t>Иные межбюджетные трансферты</t>
  </si>
  <si>
    <t>000 2 19 060000 14 0000 150</t>
  </si>
  <si>
    <t>Возврат прочих остатков субсидий, субвенций и иных межбюджетных трансфертов, имеющих целевое назначение</t>
  </si>
  <si>
    <t>ВСЕГО ДОХОДОВ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</si>
</sst>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_ "/>
  </numFmts>
  <fonts count="32">
    <font>
      <sz val="10"/>
      <name val="Arial Cyr"/>
      <charset val="204"/>
    </font>
    <font>
      <sz val="12"/>
      <name val="Times New Roman"/>
      <charset val="204"/>
    </font>
    <font>
      <b/>
      <sz val="12"/>
      <color theme="1"/>
      <name val="Times New Roman"/>
      <charset val="134"/>
    </font>
    <font>
      <sz val="11"/>
      <name val="Times New Roman"/>
      <charset val="204"/>
    </font>
    <font>
      <sz val="11"/>
      <color rgb="FF000000"/>
      <name val="Times New Roman"/>
      <charset val="134"/>
    </font>
    <font>
      <b/>
      <sz val="11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3"/>
      <name val="Times New Roman"/>
      <charset val="204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 Cyr"/>
      <charset val="134"/>
    </font>
    <font>
      <sz val="8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49" fontId="30" fillId="0" borderId="4">
      <alignment vertical="top" wrapText="1"/>
    </xf>
    <xf numFmtId="49" fontId="31" fillId="0" borderId="4">
      <alignment horizontal="center"/>
    </xf>
  </cellStyleXfs>
  <cellXfs count="3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180" fontId="6" fillId="0" borderId="1" xfId="0" applyNumberFormat="1" applyFont="1" applyBorder="1" applyAlignment="1">
      <alignment horizontal="center" vertical="top" wrapText="1"/>
    </xf>
    <xf numFmtId="180" fontId="6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180" fontId="3" fillId="0" borderId="1" xfId="0" applyNumberFormat="1" applyFont="1" applyBorder="1" applyAlignment="1">
      <alignment horizontal="center" vertical="top" wrapText="1"/>
    </xf>
    <xf numFmtId="180" fontId="3" fillId="0" borderId="1" xfId="0" applyNumberFormat="1" applyFont="1" applyFill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180" fontId="5" fillId="0" borderId="1" xfId="0" applyNumberFormat="1" applyFont="1" applyBorder="1" applyAlignment="1">
      <alignment horizontal="center" vertical="top" wrapText="1"/>
    </xf>
    <xf numFmtId="180" fontId="5" fillId="0" borderId="1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7" fillId="0" borderId="4" xfId="50" applyFont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2" fontId="9" fillId="0" borderId="0" xfId="0" applyNumberFormat="1" applyFont="1" applyAlignment="1">
      <alignment horizontal="center" vertical="top" wrapText="1"/>
    </xf>
    <xf numFmtId="2" fontId="9" fillId="0" borderId="0" xfId="0" applyNumberFormat="1" applyFont="1" applyFill="1" applyAlignment="1">
      <alignment horizontal="center" vertical="top" wrapText="1"/>
    </xf>
    <xf numFmtId="2" fontId="6" fillId="0" borderId="0" xfId="0" applyNumberFormat="1" applyFont="1" applyAlignment="1">
      <alignment horizontal="center" vertical="top" wrapText="1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st16" xfId="49"/>
    <cellStyle name="xl4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view="pageBreakPreview" zoomScaleNormal="100" workbookViewId="0">
      <pane ySplit="5" topLeftCell="A6" activePane="bottomLeft" state="frozen"/>
      <selection/>
      <selection pane="bottomLeft" activeCell="G5" sqref="G5"/>
    </sheetView>
  </sheetViews>
  <sheetFormatPr defaultColWidth="9" defaultRowHeight="12.75" outlineLevelCol="6"/>
  <cols>
    <col min="1" max="1" width="35.6666666666667" style="1" customWidth="1"/>
    <col min="2" max="2" width="46.5" style="1" customWidth="1"/>
    <col min="3" max="3" width="25.6666666666667" style="1" customWidth="1"/>
    <col min="4" max="4" width="18" style="2" customWidth="1"/>
    <col min="5" max="5" width="12.6666666666667" style="1" customWidth="1"/>
    <col min="6" max="6" width="19.6666666666667" style="1" customWidth="1"/>
    <col min="7" max="7" width="11.7111111111111" style="1" customWidth="1"/>
    <col min="8" max="16384" width="9" style="1"/>
  </cols>
  <sheetData>
    <row r="1" s="1" customFormat="1" ht="15.75" spans="4:7">
      <c r="D1" s="2"/>
      <c r="F1" s="3" t="s">
        <v>0</v>
      </c>
      <c r="G1" s="4"/>
    </row>
    <row r="3" s="1" customFormat="1" ht="15.75" customHeight="1" spans="1:6">
      <c r="A3" s="5" t="s">
        <v>1</v>
      </c>
      <c r="B3" s="5"/>
      <c r="C3" s="5"/>
      <c r="D3" s="6"/>
      <c r="E3" s="5"/>
      <c r="F3" s="5"/>
    </row>
    <row r="5" s="1" customFormat="1" ht="153" customHeight="1" spans="1:7">
      <c r="A5" s="7" t="s">
        <v>2</v>
      </c>
      <c r="B5" s="7" t="s">
        <v>3</v>
      </c>
      <c r="C5" s="8" t="s">
        <v>4</v>
      </c>
      <c r="D5" s="9" t="s">
        <v>5</v>
      </c>
      <c r="E5" s="8" t="s">
        <v>6</v>
      </c>
      <c r="F5" s="8" t="s">
        <v>7</v>
      </c>
      <c r="G5" s="8" t="s">
        <v>8</v>
      </c>
    </row>
    <row r="6" s="1" customFormat="1" ht="30" customHeight="1" spans="1:7">
      <c r="A6" s="10" t="s">
        <v>9</v>
      </c>
      <c r="B6" s="11" t="s">
        <v>10</v>
      </c>
      <c r="C6" s="12">
        <f>SUM(C7+C9+C11+C16+C20+C21+C26+C30+C33+C37+C38)</f>
        <v>352182000</v>
      </c>
      <c r="D6" s="13">
        <f t="shared" ref="C6:F6" si="0">SUM(D7+D9+D11+D16+D20+D21+D26+D30+D33+D37+D38)</f>
        <v>63791249.43</v>
      </c>
      <c r="E6" s="14">
        <f t="shared" ref="E6:E12" si="1">SUM((D6/C6)*100)</f>
        <v>18.1131487213997</v>
      </c>
      <c r="F6" s="12">
        <f t="shared" si="0"/>
        <v>59934038.88</v>
      </c>
      <c r="G6" s="14">
        <f t="shared" ref="G6:G48" si="2">SUM((D6/F6)*100)</f>
        <v>106.435759414984</v>
      </c>
    </row>
    <row r="7" s="1" customFormat="1" ht="30" customHeight="1" spans="1:7">
      <c r="A7" s="10" t="s">
        <v>11</v>
      </c>
      <c r="B7" s="11" t="s">
        <v>12</v>
      </c>
      <c r="C7" s="12">
        <f>SUM(C8)</f>
        <v>286667000</v>
      </c>
      <c r="D7" s="13">
        <f t="shared" ref="C7:F7" si="3">SUM(D8)</f>
        <v>45347205.49</v>
      </c>
      <c r="E7" s="14">
        <f t="shared" si="1"/>
        <v>15.8187742188672</v>
      </c>
      <c r="F7" s="12">
        <f t="shared" si="3"/>
        <v>41196768.34</v>
      </c>
      <c r="G7" s="14">
        <f t="shared" si="2"/>
        <v>110.074666817907</v>
      </c>
    </row>
    <row r="8" s="1" customFormat="1" ht="30" customHeight="1" spans="1:7">
      <c r="A8" s="7" t="s">
        <v>13</v>
      </c>
      <c r="B8" s="15" t="s">
        <v>14</v>
      </c>
      <c r="C8" s="16">
        <v>286667000</v>
      </c>
      <c r="D8" s="17">
        <v>45347205.49</v>
      </c>
      <c r="E8" s="18">
        <f t="shared" si="1"/>
        <v>15.8187742188672</v>
      </c>
      <c r="F8" s="16">
        <v>41196768.34</v>
      </c>
      <c r="G8" s="18">
        <f t="shared" si="2"/>
        <v>110.074666817907</v>
      </c>
    </row>
    <row r="9" s="1" customFormat="1" ht="45" customHeight="1" spans="1:7">
      <c r="A9" s="19" t="s">
        <v>15</v>
      </c>
      <c r="B9" s="11" t="s">
        <v>16</v>
      </c>
      <c r="C9" s="20">
        <f>SUM(C10)</f>
        <v>38113000</v>
      </c>
      <c r="D9" s="21">
        <f t="shared" ref="C9:F9" si="4">SUM(D10)</f>
        <v>9111541.22</v>
      </c>
      <c r="E9" s="14">
        <f t="shared" si="1"/>
        <v>23.9066492272978</v>
      </c>
      <c r="F9" s="20">
        <f t="shared" si="4"/>
        <v>8360878.26</v>
      </c>
      <c r="G9" s="14">
        <f t="shared" si="2"/>
        <v>108.978278796276</v>
      </c>
    </row>
    <row r="10" s="1" customFormat="1" ht="30" customHeight="1" spans="1:7">
      <c r="A10" s="7" t="s">
        <v>17</v>
      </c>
      <c r="B10" s="22" t="s">
        <v>18</v>
      </c>
      <c r="C10" s="16">
        <v>38113000</v>
      </c>
      <c r="D10" s="17">
        <v>9111541.22</v>
      </c>
      <c r="E10" s="18">
        <f t="shared" si="1"/>
        <v>23.9066492272978</v>
      </c>
      <c r="F10" s="16">
        <v>8360878.26</v>
      </c>
      <c r="G10" s="14">
        <f t="shared" si="2"/>
        <v>108.978278796276</v>
      </c>
    </row>
    <row r="11" s="1" customFormat="1" ht="28.5" spans="1:7">
      <c r="A11" s="23" t="s">
        <v>19</v>
      </c>
      <c r="B11" s="11" t="s">
        <v>20</v>
      </c>
      <c r="C11" s="20">
        <f>SUM(C12:C15)</f>
        <v>2815000</v>
      </c>
      <c r="D11" s="21">
        <f t="shared" ref="C11:F11" si="5">SUM(D12:D15)</f>
        <v>2292068.58</v>
      </c>
      <c r="E11" s="14">
        <f t="shared" si="1"/>
        <v>81.4233953818828</v>
      </c>
      <c r="F11" s="20">
        <f t="shared" si="5"/>
        <v>1969829.49</v>
      </c>
      <c r="G11" s="14">
        <f t="shared" si="2"/>
        <v>116.358730115265</v>
      </c>
    </row>
    <row r="12" s="1" customFormat="1" ht="30" spans="1:7">
      <c r="A12" s="7" t="s">
        <v>21</v>
      </c>
      <c r="B12" s="24" t="s">
        <v>22</v>
      </c>
      <c r="C12" s="16">
        <v>510000</v>
      </c>
      <c r="D12" s="17">
        <v>109298.27</v>
      </c>
      <c r="E12" s="18">
        <f t="shared" si="1"/>
        <v>21.4310333333333</v>
      </c>
      <c r="F12" s="16">
        <v>52519.91</v>
      </c>
      <c r="G12" s="18">
        <f t="shared" si="2"/>
        <v>208.108258372872</v>
      </c>
    </row>
    <row r="13" s="1" customFormat="1" ht="30" customHeight="1" spans="1:7">
      <c r="A13" s="7" t="s">
        <v>23</v>
      </c>
      <c r="B13" s="25" t="s">
        <v>24</v>
      </c>
      <c r="C13" s="16">
        <v>0</v>
      </c>
      <c r="D13" s="17">
        <v>0</v>
      </c>
      <c r="E13" s="18"/>
      <c r="F13" s="16">
        <v>0</v>
      </c>
      <c r="G13" s="18" t="e">
        <f t="shared" si="2"/>
        <v>#DIV/0!</v>
      </c>
    </row>
    <row r="14" s="1" customFormat="1" ht="30" customHeight="1" spans="1:7">
      <c r="A14" s="7" t="s">
        <v>25</v>
      </c>
      <c r="B14" s="26" t="s">
        <v>26</v>
      </c>
      <c r="C14" s="16">
        <v>255000</v>
      </c>
      <c r="D14" s="17">
        <v>379652.31</v>
      </c>
      <c r="E14" s="18">
        <f t="shared" ref="E14:E46" si="6">SUM((D14/C14)*100)</f>
        <v>148.883258823529</v>
      </c>
      <c r="F14" s="16">
        <v>117921.06</v>
      </c>
      <c r="G14" s="18">
        <f t="shared" si="2"/>
        <v>321.954627951954</v>
      </c>
    </row>
    <row r="15" s="1" customFormat="1" ht="60" spans="1:7">
      <c r="A15" s="7" t="s">
        <v>27</v>
      </c>
      <c r="B15" s="26" t="s">
        <v>28</v>
      </c>
      <c r="C15" s="16">
        <v>2050000</v>
      </c>
      <c r="D15" s="17">
        <v>1803118</v>
      </c>
      <c r="E15" s="18">
        <f t="shared" si="6"/>
        <v>87.9569756097561</v>
      </c>
      <c r="F15" s="16">
        <v>1799388.52</v>
      </c>
      <c r="G15" s="18">
        <f t="shared" si="2"/>
        <v>100.20726374313</v>
      </c>
    </row>
    <row r="16" s="1" customFormat="1" ht="30" customHeight="1" spans="1:7">
      <c r="A16" s="19" t="s">
        <v>29</v>
      </c>
      <c r="B16" s="27" t="s">
        <v>30</v>
      </c>
      <c r="C16" s="20">
        <f>SUM(C17:C19)</f>
        <v>6650000</v>
      </c>
      <c r="D16" s="21">
        <f t="shared" ref="C16:F16" si="7">SUM(D17:D19)</f>
        <v>818961.33</v>
      </c>
      <c r="E16" s="14">
        <f t="shared" si="6"/>
        <v>12.3152079699248</v>
      </c>
      <c r="F16" s="20">
        <f t="shared" si="7"/>
        <v>-1145526.02</v>
      </c>
      <c r="G16" s="14">
        <f t="shared" si="2"/>
        <v>-71.4921630501244</v>
      </c>
    </row>
    <row r="17" s="1" customFormat="1" ht="30" customHeight="1" spans="1:7">
      <c r="A17" s="7" t="s">
        <v>31</v>
      </c>
      <c r="B17" s="26" t="s">
        <v>32</v>
      </c>
      <c r="C17" s="16">
        <v>3500000</v>
      </c>
      <c r="D17" s="17">
        <v>254000.12</v>
      </c>
      <c r="E17" s="18">
        <f t="shared" si="6"/>
        <v>7.25714628571429</v>
      </c>
      <c r="F17" s="16">
        <v>150057.85</v>
      </c>
      <c r="G17" s="18">
        <f t="shared" si="2"/>
        <v>169.268132256993</v>
      </c>
    </row>
    <row r="18" s="1" customFormat="1" ht="30" customHeight="1" spans="1:7">
      <c r="A18" s="7" t="s">
        <v>33</v>
      </c>
      <c r="B18" s="26" t="s">
        <v>34</v>
      </c>
      <c r="C18" s="16">
        <v>1150000</v>
      </c>
      <c r="D18" s="17">
        <v>376907.62</v>
      </c>
      <c r="E18" s="18">
        <f t="shared" si="6"/>
        <v>32.7745756521739</v>
      </c>
      <c r="F18" s="16">
        <v>-1493224.15</v>
      </c>
      <c r="G18" s="18">
        <f t="shared" si="2"/>
        <v>-25.2411950342485</v>
      </c>
    </row>
    <row r="19" s="1" customFormat="1" ht="30" customHeight="1" spans="1:7">
      <c r="A19" s="7" t="s">
        <v>35</v>
      </c>
      <c r="B19" s="26" t="s">
        <v>36</v>
      </c>
      <c r="C19" s="16">
        <v>2000000</v>
      </c>
      <c r="D19" s="17">
        <v>188053.59</v>
      </c>
      <c r="E19" s="18">
        <f t="shared" si="6"/>
        <v>9.4026795</v>
      </c>
      <c r="F19" s="16">
        <v>197640.28</v>
      </c>
      <c r="G19" s="18">
        <f t="shared" si="2"/>
        <v>95.1494250058743</v>
      </c>
    </row>
    <row r="20" s="1" customFormat="1" ht="30" customHeight="1" spans="1:7">
      <c r="A20" s="19" t="s">
        <v>37</v>
      </c>
      <c r="B20" s="27" t="s">
        <v>38</v>
      </c>
      <c r="C20" s="20">
        <v>1900000</v>
      </c>
      <c r="D20" s="21">
        <v>1369620.35</v>
      </c>
      <c r="E20" s="14">
        <f t="shared" si="6"/>
        <v>72.0852815789474</v>
      </c>
      <c r="F20" s="20">
        <v>436686.41</v>
      </c>
      <c r="G20" s="14">
        <f t="shared" si="2"/>
        <v>313.63933445971</v>
      </c>
    </row>
    <row r="21" s="1" customFormat="1" ht="75" customHeight="1" spans="1:7">
      <c r="A21" s="19" t="s">
        <v>39</v>
      </c>
      <c r="B21" s="27" t="s">
        <v>40</v>
      </c>
      <c r="C21" s="20">
        <f>SUM(C22:C25)</f>
        <v>12414000</v>
      </c>
      <c r="D21" s="21">
        <f t="shared" ref="C21:F21" si="8">SUM(D22:D25)</f>
        <v>2418030.56</v>
      </c>
      <c r="E21" s="14">
        <f t="shared" si="6"/>
        <v>19.4782548735299</v>
      </c>
      <c r="F21" s="20">
        <f t="shared" si="8"/>
        <v>3521808.01</v>
      </c>
      <c r="G21" s="14">
        <f t="shared" si="2"/>
        <v>68.6587841567207</v>
      </c>
    </row>
    <row r="22" s="1" customFormat="1" ht="30" customHeight="1" spans="1:7">
      <c r="A22" s="7" t="s">
        <v>41</v>
      </c>
      <c r="B22" s="26" t="s">
        <v>42</v>
      </c>
      <c r="C22" s="16">
        <v>11000000</v>
      </c>
      <c r="D22" s="17">
        <v>2113335.29</v>
      </c>
      <c r="E22" s="18">
        <f t="shared" si="6"/>
        <v>19.212139</v>
      </c>
      <c r="F22" s="16">
        <v>3089847.16</v>
      </c>
      <c r="G22" s="18">
        <f t="shared" si="2"/>
        <v>68.3961108937181</v>
      </c>
    </row>
    <row r="23" s="1" customFormat="1" ht="30" customHeight="1" spans="1:7">
      <c r="A23" s="7" t="s">
        <v>41</v>
      </c>
      <c r="B23" s="26" t="s">
        <v>43</v>
      </c>
      <c r="C23" s="16">
        <v>914000</v>
      </c>
      <c r="D23" s="17">
        <v>185217.53</v>
      </c>
      <c r="E23" s="18">
        <f t="shared" si="6"/>
        <v>20.2645</v>
      </c>
      <c r="F23" s="16">
        <v>347277.76</v>
      </c>
      <c r="G23" s="18">
        <f t="shared" si="2"/>
        <v>53.3341179118409</v>
      </c>
    </row>
    <row r="24" s="1" customFormat="1" ht="30" customHeight="1" spans="1:7">
      <c r="A24" s="7" t="s">
        <v>44</v>
      </c>
      <c r="B24" s="26" t="s">
        <v>45</v>
      </c>
      <c r="C24" s="16">
        <v>500000</v>
      </c>
      <c r="D24" s="17">
        <v>119473.61</v>
      </c>
      <c r="E24" s="18">
        <f t="shared" si="6"/>
        <v>23.894722</v>
      </c>
      <c r="F24" s="16">
        <v>84650.28</v>
      </c>
      <c r="G24" s="18">
        <f t="shared" si="2"/>
        <v>141.137879284038</v>
      </c>
    </row>
    <row r="25" s="1" customFormat="1" ht="45" spans="1:7">
      <c r="A25" s="7" t="s">
        <v>46</v>
      </c>
      <c r="B25" s="25" t="s">
        <v>47</v>
      </c>
      <c r="C25" s="16">
        <v>0</v>
      </c>
      <c r="D25" s="17">
        <v>4.13</v>
      </c>
      <c r="E25" s="18" t="e">
        <f t="shared" si="6"/>
        <v>#DIV/0!</v>
      </c>
      <c r="F25" s="16">
        <v>32.81</v>
      </c>
      <c r="G25" s="18">
        <f t="shared" si="2"/>
        <v>12.5876257238647</v>
      </c>
    </row>
    <row r="26" s="1" customFormat="1" ht="33" spans="1:7">
      <c r="A26" s="19" t="s">
        <v>48</v>
      </c>
      <c r="B26" s="28" t="s">
        <v>49</v>
      </c>
      <c r="C26" s="20">
        <f>SUM(C27:C29)</f>
        <v>157000</v>
      </c>
      <c r="D26" s="21">
        <f t="shared" ref="C26:F26" si="9">SUM(D27:D29)</f>
        <v>141347.71</v>
      </c>
      <c r="E26" s="14">
        <f t="shared" si="6"/>
        <v>90.0303885350318</v>
      </c>
      <c r="F26" s="20">
        <f t="shared" si="9"/>
        <v>48786.37</v>
      </c>
      <c r="G26" s="14">
        <f t="shared" si="2"/>
        <v>289.727868664957</v>
      </c>
    </row>
    <row r="27" s="1" customFormat="1" ht="45" spans="1:7">
      <c r="A27" s="7" t="s">
        <v>50</v>
      </c>
      <c r="B27" s="26" t="s">
        <v>51</v>
      </c>
      <c r="C27" s="16">
        <v>42000</v>
      </c>
      <c r="D27" s="17">
        <v>68872.73</v>
      </c>
      <c r="E27" s="18">
        <f t="shared" si="6"/>
        <v>163.98269047619</v>
      </c>
      <c r="F27" s="16">
        <v>22281.44</v>
      </c>
      <c r="G27" s="18">
        <f t="shared" si="2"/>
        <v>309.103585764654</v>
      </c>
    </row>
    <row r="28" s="1" customFormat="1" ht="30" customHeight="1" spans="1:7">
      <c r="A28" s="7" t="s">
        <v>52</v>
      </c>
      <c r="B28" s="26" t="s">
        <v>53</v>
      </c>
      <c r="C28" s="16">
        <v>105000</v>
      </c>
      <c r="D28" s="17">
        <v>64588.32</v>
      </c>
      <c r="E28" s="18">
        <f t="shared" si="6"/>
        <v>61.5126857142857</v>
      </c>
      <c r="F28" s="16">
        <v>26489.85</v>
      </c>
      <c r="G28" s="18">
        <f t="shared" si="2"/>
        <v>243.822898204407</v>
      </c>
    </row>
    <row r="29" s="1" customFormat="1" ht="30" customHeight="1" spans="1:7">
      <c r="A29" s="7" t="s">
        <v>54</v>
      </c>
      <c r="B29" s="26" t="s">
        <v>55</v>
      </c>
      <c r="C29" s="16">
        <v>10000</v>
      </c>
      <c r="D29" s="17">
        <v>7886.66</v>
      </c>
      <c r="E29" s="18">
        <f t="shared" si="6"/>
        <v>78.8666</v>
      </c>
      <c r="F29" s="16">
        <v>15.08</v>
      </c>
      <c r="G29" s="18">
        <f t="shared" si="2"/>
        <v>52298.8063660477</v>
      </c>
    </row>
    <row r="30" s="1" customFormat="1" ht="42.75" spans="1:7">
      <c r="A30" s="19" t="s">
        <v>56</v>
      </c>
      <c r="B30" s="27" t="s">
        <v>57</v>
      </c>
      <c r="C30" s="20">
        <f>SUM(C31:C32)</f>
        <v>1504000</v>
      </c>
      <c r="D30" s="21">
        <f t="shared" ref="C30:F30" si="10">SUM(D31:D32)</f>
        <v>533930</v>
      </c>
      <c r="E30" s="14">
        <f t="shared" si="6"/>
        <v>35.500664893617</v>
      </c>
      <c r="F30" s="20">
        <f t="shared" si="10"/>
        <v>538601.8</v>
      </c>
      <c r="G30" s="14">
        <f t="shared" si="2"/>
        <v>99.1326059437603</v>
      </c>
    </row>
    <row r="31" s="1" customFormat="1" ht="30" customHeight="1" spans="1:7">
      <c r="A31" s="7" t="s">
        <v>58</v>
      </c>
      <c r="B31" s="26" t="s">
        <v>59</v>
      </c>
      <c r="C31" s="16">
        <v>1504000</v>
      </c>
      <c r="D31" s="17">
        <v>533930</v>
      </c>
      <c r="E31" s="18">
        <f t="shared" si="6"/>
        <v>35.500664893617</v>
      </c>
      <c r="F31" s="16">
        <v>530610</v>
      </c>
      <c r="G31" s="18">
        <f t="shared" si="2"/>
        <v>100.625694954863</v>
      </c>
    </row>
    <row r="32" s="1" customFormat="1" ht="30" customHeight="1" spans="1:7">
      <c r="A32" s="7" t="s">
        <v>60</v>
      </c>
      <c r="B32" s="26" t="s">
        <v>61</v>
      </c>
      <c r="C32" s="16">
        <v>0</v>
      </c>
      <c r="D32" s="17">
        <v>0</v>
      </c>
      <c r="E32" s="18" t="e">
        <f t="shared" si="6"/>
        <v>#DIV/0!</v>
      </c>
      <c r="F32" s="16">
        <v>7991.8</v>
      </c>
      <c r="G32" s="18">
        <f t="shared" si="2"/>
        <v>0</v>
      </c>
    </row>
    <row r="33" s="1" customFormat="1" ht="42.75" spans="1:7">
      <c r="A33" s="23" t="s">
        <v>62</v>
      </c>
      <c r="B33" s="29" t="s">
        <v>63</v>
      </c>
      <c r="C33" s="20">
        <f>SUM(C34:C36)</f>
        <v>1400000</v>
      </c>
      <c r="D33" s="21">
        <f t="shared" ref="C33:F33" si="11">SUM(D34:D36)</f>
        <v>1087107.19</v>
      </c>
      <c r="E33" s="14">
        <f t="shared" si="6"/>
        <v>77.6505135714286</v>
      </c>
      <c r="F33" s="20">
        <f t="shared" si="11"/>
        <v>4846698.41</v>
      </c>
      <c r="G33" s="14">
        <f t="shared" si="2"/>
        <v>22.429850137921</v>
      </c>
    </row>
    <row r="34" s="1" customFormat="1" ht="30" customHeight="1" spans="1:7">
      <c r="A34" s="7" t="s">
        <v>64</v>
      </c>
      <c r="B34" s="26" t="s">
        <v>65</v>
      </c>
      <c r="C34" s="16">
        <v>300000</v>
      </c>
      <c r="D34" s="17">
        <v>0</v>
      </c>
      <c r="E34" s="18">
        <f t="shared" si="6"/>
        <v>0</v>
      </c>
      <c r="F34" s="16">
        <v>0</v>
      </c>
      <c r="G34" s="18" t="e">
        <f t="shared" si="2"/>
        <v>#DIV/0!</v>
      </c>
    </row>
    <row r="35" s="1" customFormat="1" ht="30" customHeight="1" spans="1:7">
      <c r="A35" s="7" t="s">
        <v>66</v>
      </c>
      <c r="B35" s="26" t="s">
        <v>67</v>
      </c>
      <c r="C35" s="16">
        <v>1000000</v>
      </c>
      <c r="D35" s="17">
        <v>1019080.5</v>
      </c>
      <c r="E35" s="18">
        <f t="shared" si="6"/>
        <v>101.90805</v>
      </c>
      <c r="F35" s="16">
        <v>4700099.95</v>
      </c>
      <c r="G35" s="18">
        <f t="shared" si="2"/>
        <v>21.682102739113</v>
      </c>
    </row>
    <row r="36" s="1" customFormat="1" ht="30" customHeight="1" spans="1:7">
      <c r="A36" s="30" t="s">
        <v>68</v>
      </c>
      <c r="B36" s="26" t="s">
        <v>69</v>
      </c>
      <c r="C36" s="16">
        <v>100000</v>
      </c>
      <c r="D36" s="17">
        <v>68026.69</v>
      </c>
      <c r="E36" s="18">
        <f t="shared" si="6"/>
        <v>68.02669</v>
      </c>
      <c r="F36" s="16">
        <v>146598.46</v>
      </c>
      <c r="G36" s="18">
        <f t="shared" si="2"/>
        <v>46.4034137875664</v>
      </c>
    </row>
    <row r="37" s="1" customFormat="1" ht="28.5" spans="1:7">
      <c r="A37" s="19" t="s">
        <v>70</v>
      </c>
      <c r="B37" s="27" t="s">
        <v>71</v>
      </c>
      <c r="C37" s="20">
        <v>562000</v>
      </c>
      <c r="D37" s="21">
        <v>671437</v>
      </c>
      <c r="E37" s="14">
        <f t="shared" si="6"/>
        <v>119.472775800712</v>
      </c>
      <c r="F37" s="20">
        <v>174357.81</v>
      </c>
      <c r="G37" s="14">
        <f t="shared" si="2"/>
        <v>385.091439265038</v>
      </c>
    </row>
    <row r="38" s="1" customFormat="1" ht="14.25" spans="1:7">
      <c r="A38" s="19" t="s">
        <v>72</v>
      </c>
      <c r="B38" s="27" t="s">
        <v>73</v>
      </c>
      <c r="C38" s="20">
        <f>SUM(C39:C40)</f>
        <v>0</v>
      </c>
      <c r="D38" s="21">
        <f t="shared" ref="C38:F38" si="12">SUM(D39:D40)</f>
        <v>0</v>
      </c>
      <c r="E38" s="14" t="e">
        <f t="shared" si="6"/>
        <v>#DIV/0!</v>
      </c>
      <c r="F38" s="20">
        <f t="shared" si="12"/>
        <v>-14850</v>
      </c>
      <c r="G38" s="14">
        <f t="shared" si="2"/>
        <v>0</v>
      </c>
    </row>
    <row r="39" s="1" customFormat="1" ht="30" customHeight="1" spans="1:7">
      <c r="A39" s="7" t="s">
        <v>74</v>
      </c>
      <c r="B39" s="26" t="s">
        <v>75</v>
      </c>
      <c r="C39" s="16"/>
      <c r="D39" s="17">
        <v>0</v>
      </c>
      <c r="E39" s="18" t="e">
        <f t="shared" si="6"/>
        <v>#DIV/0!</v>
      </c>
      <c r="F39" s="16">
        <v>-14850</v>
      </c>
      <c r="G39" s="18">
        <f t="shared" si="2"/>
        <v>0</v>
      </c>
    </row>
    <row r="40" s="1" customFormat="1" ht="30" customHeight="1" spans="1:7">
      <c r="A40" s="7" t="s">
        <v>76</v>
      </c>
      <c r="B40" s="25" t="s">
        <v>77</v>
      </c>
      <c r="C40" s="16"/>
      <c r="D40" s="17">
        <v>0</v>
      </c>
      <c r="E40" s="18" t="e">
        <f t="shared" si="6"/>
        <v>#DIV/0!</v>
      </c>
      <c r="F40" s="16">
        <v>0</v>
      </c>
      <c r="G40" s="18" t="e">
        <f t="shared" si="2"/>
        <v>#DIV/0!</v>
      </c>
    </row>
    <row r="41" s="1" customFormat="1" ht="14.25" spans="1:7">
      <c r="A41" s="19" t="s">
        <v>78</v>
      </c>
      <c r="B41" s="27" t="s">
        <v>79</v>
      </c>
      <c r="C41" s="20">
        <f>SUM(C42)</f>
        <v>575133325.21</v>
      </c>
      <c r="D41" s="21">
        <f t="shared" ref="C41:F41" si="13">SUM(D42)</f>
        <v>115097474.81</v>
      </c>
      <c r="E41" s="14">
        <f t="shared" si="6"/>
        <v>20.0123118875044</v>
      </c>
      <c r="F41" s="20">
        <f t="shared" si="13"/>
        <v>102846149.95</v>
      </c>
      <c r="G41" s="14">
        <f t="shared" si="2"/>
        <v>111.912283411636</v>
      </c>
    </row>
    <row r="42" s="1" customFormat="1" ht="48" customHeight="1" spans="1:7">
      <c r="A42" s="19" t="s">
        <v>80</v>
      </c>
      <c r="B42" s="27" t="s">
        <v>81</v>
      </c>
      <c r="C42" s="20">
        <f>SUM(C43:C46)</f>
        <v>575133325.21</v>
      </c>
      <c r="D42" s="21">
        <f>SUM(D43:D47)</f>
        <v>115097474.81</v>
      </c>
      <c r="E42" s="14">
        <f t="shared" si="6"/>
        <v>20.0123118875044</v>
      </c>
      <c r="F42" s="20">
        <f>SUM(F43:F47)</f>
        <v>102846149.95</v>
      </c>
      <c r="G42" s="14">
        <f t="shared" si="2"/>
        <v>111.912283411636</v>
      </c>
    </row>
    <row r="43" s="1" customFormat="1" ht="30" spans="1:7">
      <c r="A43" s="31" t="s">
        <v>82</v>
      </c>
      <c r="B43" s="26" t="s">
        <v>83</v>
      </c>
      <c r="C43" s="16">
        <v>153992301</v>
      </c>
      <c r="D43" s="17">
        <v>38498076</v>
      </c>
      <c r="E43" s="18">
        <f t="shared" si="6"/>
        <v>25.0000004870373</v>
      </c>
      <c r="F43" s="16">
        <v>34257417</v>
      </c>
      <c r="G43" s="18">
        <f t="shared" si="2"/>
        <v>112.378805442337</v>
      </c>
    </row>
    <row r="44" s="1" customFormat="1" ht="45" spans="1:7">
      <c r="A44" s="31" t="s">
        <v>84</v>
      </c>
      <c r="B44" s="26" t="s">
        <v>85</v>
      </c>
      <c r="C44" s="16">
        <v>56952226.51</v>
      </c>
      <c r="D44" s="17">
        <v>5515673.2</v>
      </c>
      <c r="E44" s="18">
        <f t="shared" si="6"/>
        <v>9.68473673111187</v>
      </c>
      <c r="F44" s="16">
        <v>1519901.95</v>
      </c>
      <c r="G44" s="18">
        <f t="shared" si="2"/>
        <v>362.896646063254</v>
      </c>
    </row>
    <row r="45" s="1" customFormat="1" ht="30" customHeight="1" spans="1:7">
      <c r="A45" s="31" t="s">
        <v>86</v>
      </c>
      <c r="B45" s="26" t="s">
        <v>87</v>
      </c>
      <c r="C45" s="16">
        <v>338760119.39</v>
      </c>
      <c r="D45" s="17">
        <v>65140278.61</v>
      </c>
      <c r="E45" s="18">
        <f t="shared" si="6"/>
        <v>19.2290281179783</v>
      </c>
      <c r="F45" s="16">
        <v>64133940.05</v>
      </c>
      <c r="G45" s="18">
        <f t="shared" si="2"/>
        <v>101.569120124563</v>
      </c>
    </row>
    <row r="46" s="1" customFormat="1" ht="30" customHeight="1" spans="1:7">
      <c r="A46" s="31" t="s">
        <v>88</v>
      </c>
      <c r="B46" s="26" t="s">
        <v>89</v>
      </c>
      <c r="C46" s="16">
        <v>25428678.31</v>
      </c>
      <c r="D46" s="17">
        <v>5943447</v>
      </c>
      <c r="E46" s="18">
        <f t="shared" si="6"/>
        <v>23.3730079382958</v>
      </c>
      <c r="F46" s="16">
        <v>2934890.95</v>
      </c>
      <c r="G46" s="18">
        <f t="shared" si="2"/>
        <v>202.509977415004</v>
      </c>
    </row>
    <row r="47" s="1" customFormat="1" ht="45" spans="1:7">
      <c r="A47" s="31" t="s">
        <v>90</v>
      </c>
      <c r="B47" s="25" t="s">
        <v>91</v>
      </c>
      <c r="C47" s="16"/>
      <c r="D47" s="17">
        <v>0</v>
      </c>
      <c r="E47" s="18"/>
      <c r="F47" s="16">
        <v>0</v>
      </c>
      <c r="G47" s="18" t="e">
        <f t="shared" si="2"/>
        <v>#DIV/0!</v>
      </c>
    </row>
    <row r="48" s="1" customFormat="1" ht="20" customHeight="1" spans="1:7">
      <c r="A48" s="32"/>
      <c r="B48" s="27" t="s">
        <v>92</v>
      </c>
      <c r="C48" s="20">
        <f>SUM(C6+C41)</f>
        <v>927315325.21</v>
      </c>
      <c r="D48" s="21">
        <f t="shared" ref="C48:F48" si="14">SUM(D6+D41)</f>
        <v>178888724.24</v>
      </c>
      <c r="E48" s="14">
        <f>SUM((D48/C48)*100)</f>
        <v>19.291035031637</v>
      </c>
      <c r="F48" s="20">
        <f t="shared" si="14"/>
        <v>162780188.83</v>
      </c>
      <c r="G48" s="14">
        <f t="shared" si="2"/>
        <v>109.895882002461</v>
      </c>
    </row>
    <row r="49" s="1" customFormat="1" ht="9" customHeight="1" spans="3:7">
      <c r="C49" s="33"/>
      <c r="D49" s="34"/>
      <c r="E49" s="33"/>
      <c r="F49" s="33"/>
      <c r="G49" s="35"/>
    </row>
  </sheetData>
  <mergeCells count="2">
    <mergeCell ref="F1:G1"/>
    <mergeCell ref="A3:F3"/>
  </mergeCells>
  <pageMargins left="0.75" right="0.75" top="1" bottom="1" header="0.5" footer="0.5"/>
  <pageSetup paperSize="9" scale="73" orientation="landscape"/>
  <headerFooter/>
  <rowBreaks count="2" manualBreakCount="2">
    <brk id="15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APK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март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Vlasova_NV</dc:creator>
  <cp:lastModifiedBy>ProshkoLYU</cp:lastModifiedBy>
  <dcterms:created xsi:type="dcterms:W3CDTF">2005-08-18T04:46:00Z</dcterms:created>
  <cp:lastPrinted>2024-10-08T04:32:00Z</cp:lastPrinted>
  <dcterms:modified xsi:type="dcterms:W3CDTF">2025-04-02T05:12:20Z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80596B9CB12C4FD3A09FDB3CCA293CAB_13</vt:lpwstr>
  </property>
  <property fmtid="{D5CDD505-2E9C-101B-9397-08002B2CF9AE}" pid="3" name="KSOProductBuildVer">
    <vt:lpwstr>1049-12.2.0.20326</vt:lpwstr>
  </property>
</Properties>
</file>