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сентябрь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<sst xmlns="http://schemas.openxmlformats.org/spreadsheetml/2006/main" count="94" uniqueCount="93">
  <si>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Приложение № 1</t>
  </si>
  <si>
    <t xml:space="preserve">Сведения об исполнении доходов  бюджета округа по видам доходов за 9 месяцев 2025 года (руб.) </t>
  </si>
  <si>
    <t>Код бюджетной классификации Российской Федерации</t>
  </si>
  <si>
    <t>Наименование дохода</t>
  </si>
  <si>
    <t>Утвержденные бюджетные назначения (годовой план) в соответствии с отчетом об исполнении консолидированного бюджета Анучинского МО (форма ОКУД 0503317) по состоянию на 01.10.2025</t>
  </si>
  <si>
    <t>Фактически исполнено по состоянию на 01.10.2025</t>
  </si>
  <si>
    <t>% исполнения годового плана по состоянию на 01.10.2025</t>
  </si>
  <si>
    <t>Фактически исполнено по состоянию на 01.10.2024</t>
  </si>
  <si>
    <t>Темп роста к соответствующему периоду прошлого года, %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</si>
  <si>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</si>
  <si>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</si>
  <si>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</si>
  <si>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</si>
  <si>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</si>
  <si>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</si>
  <si>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</si>
  <si>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</si>
  <si>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</si>
  <si>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на нефтепродукты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</si>
  <si>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</si>
  <si>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</si>
  <si>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</si>
  <si>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</si>
  <si>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</si>
  <si>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</si>
  <si>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</si>
  <si>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</si>
  <si>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</si>
  <si>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</si>
  <si>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</si>
  <si>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</si>
  <si>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</si>
  <si>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</si>
  <si>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000 1 06 06030 14 0000 110</t>
  </si>
  <si>
    <t>Земельный налог с организаций</t>
  </si>
  <si>
    <t>000 1 06 06040 14 0000 110</t>
  </si>
  <si>
    <t>Земельный налог с физических лиц</t>
  </si>
  <si>
    <t>000 1 08 00000 00 0000 000</t>
  </si>
  <si>
    <t>ГОСУДАРСТВЕННАЯ ПОШЛИНА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</si>
  <si>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</si>
  <si>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</si>
  <si>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000 1 11 05000 14 0000 120</t>
  </si>
  <si>
    <t>Доходы от арендной платы за земельные участки</t>
  </si>
  <si>
    <t>Доходы от сдачи в аренду имущества</t>
  </si>
  <si>
    <t>000 1 11 09000 14 0000 120</t>
  </si>
  <si>
    <t>Прочие поступления от использования имущества</t>
  </si>
  <si>
    <t>000 1 11 05300 14 0000 120</t>
  </si>
  <si>
    <t>Плата по соглашениям об установлении сервитута в отношении земельных участков</t>
  </si>
  <si>
    <t>000 1 12 00000 00 0000 000</t>
  </si>
  <si>
    <t xml:space="preserve">ПЛАТЕЖИ ПРИ ПОЛЬЗОВАНИИ ПРИРОДНЫМИ РЕСУРСАМИ </t>
  </si>
  <si>
    <t>000 1 12 01010 01 0000 120</t>
  </si>
  <si>
    <t xml:space="preserve">Плата за выбросы загрязняющих веществ в атмосферный воздух стационарными объектами </t>
  </si>
  <si>
    <t>000 1 12 01030 01 0000 120</t>
  </si>
  <si>
    <t>Плата за сбросы загрязняющих веществ в водные объекты</t>
  </si>
  <si>
    <t>000 1 12 01040 01 0000 120</t>
  </si>
  <si>
    <t>Плата за размещение отходов производства</t>
  </si>
  <si>
    <t>000 1 13 00000 00 0000 000</t>
  </si>
  <si>
    <t>ДОХОДЫ ОТ ОКАЗАНИЯ ПЛАТНЫХ УСЛУГ (РАБОТ) И КОМПЕНСАЦИИ ЗАТРАТ ГОСУДАРСТВА</t>
  </si>
  <si>
    <t>000 1 13 01000 14 0000 130</t>
  </si>
  <si>
    <t xml:space="preserve">Доходы от оказания платных услуг (работ) </t>
  </si>
  <si>
    <t>000 1 13 02000 14 0000 130</t>
  </si>
  <si>
    <t>Прочие доходы от компенсации затрат бюджетов муниципальных округов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</si>
  <si>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</si>
  <si>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</si>
  <si>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</si>
  <si>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</t>
  </si>
  <si>
    <t>000 1 14 06000 00 0000 430</t>
  </si>
  <si>
    <t>Доходы от продажи земельных участков</t>
  </si>
  <si>
    <t xml:space="preserve"> 000 114 0630 000 0000 430</t>
  </si>
  <si>
    <t>Плата за увеличение площади земельных участков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</si>
  <si>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</si>
  <si>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</si>
  <si>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</si>
  <si>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</si>
  <si>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000 1 17 01000 14 0000 180</t>
  </si>
  <si>
    <t>Невыясненные поступления</t>
  </si>
  <si>
    <t>000 1 17 05040 14 0000 180</t>
  </si>
  <si>
    <t>Прочие неналоговые доходы бюджетов муниципальных округов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</si>
  <si>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</si>
  <si>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</si>
  <si>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</si>
  <si>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</si>
  <si>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</si>
  <si>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</si>
  <si>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000 2 02 20000 00 0000 000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</si>
  <si>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</si>
  <si>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</si>
  <si>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</si>
  <si>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</si>
  <si>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</si>
  <si>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000 2 19 060000 14 0000 150</t>
  </si>
  <si>
    <t>Возврат прочих остатков субсидий, субвенций и иных межбюджетных трансфертов, имеющих целевое назначение</t>
  </si>
  <si>
    <t>ВСЕГО ДОХОДОВ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</si>
</sst>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_ "/>
  </numFmts>
  <fonts count="32">
    <font>
      <sz val="10"/>
      <name val="Arial Cyr"/>
      <charset val="204"/>
    </font>
    <font>
      <sz val="10"/>
      <name val="Times New Roman"/>
      <charset val="204"/>
    </font>
    <font>
      <sz val="12"/>
      <name val="Times New Roman"/>
      <charset val="204"/>
    </font>
    <font>
      <b/>
      <sz val="12"/>
      <color theme="1"/>
      <name val="Times New Roman"/>
      <charset val="134"/>
    </font>
    <font>
      <sz val="11"/>
      <name val="Times New Roman"/>
      <charset val="204"/>
    </font>
    <font>
      <sz val="11"/>
      <color rgb="FF000000"/>
      <name val="Times New Roman"/>
      <charset val="134"/>
    </font>
    <font>
      <b/>
      <sz val="1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3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 Cyr"/>
      <charset val="134"/>
    </font>
    <font>
      <sz val="8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9" fontId="30" fillId="0" borderId="4">
      <alignment vertical="top" wrapText="1"/>
    </xf>
    <xf numFmtId="49" fontId="31" fillId="0" borderId="4">
      <alignment horizontal="center"/>
    </xf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180" fontId="7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180" fontId="4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180" fontId="6" fillId="0" borderId="1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8" fillId="0" borderId="4" xfId="5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t16" xfId="49"/>
    <cellStyle name="xl4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pane ySplit="5" topLeftCell="A6" activePane="bottomLeft" state="frozen"/>
      <selection/>
      <selection pane="bottomLeft" activeCell="G6" sqref="G6"/>
    </sheetView>
  </sheetViews>
  <sheetFormatPr defaultColWidth="9" defaultRowHeight="12.75" outlineLevelCol="6"/>
  <cols>
    <col min="1" max="1" width="35.6666666666667" style="1" customWidth="1"/>
    <col min="2" max="2" width="46.5" style="1" customWidth="1"/>
    <col min="3" max="3" width="25.6666666666667" style="1" customWidth="1"/>
    <col min="4" max="4" width="18" style="1" customWidth="1"/>
    <col min="5" max="5" width="12.6666666666667" style="1" customWidth="1"/>
    <col min="6" max="6" width="19.6666666666667" style="1" customWidth="1"/>
    <col min="7" max="7" width="11.7111111111111" style="1" customWidth="1"/>
    <col min="8" max="16384" width="9" style="1"/>
  </cols>
  <sheetData>
    <row r="1" s="1" customFormat="1" ht="15.75" spans="6:7">
      <c r="F1" s="2" t="s">
        <v>0</v>
      </c>
      <c r="G1" s="3"/>
    </row>
    <row r="3" s="1" customFormat="1" ht="15.75" customHeight="1" spans="1:6">
      <c r="A3" s="4" t="s">
        <v>1</v>
      </c>
      <c r="B3" s="4"/>
      <c r="C3" s="4"/>
      <c r="D3" s="4"/>
      <c r="E3" s="4"/>
      <c r="F3" s="4"/>
    </row>
    <row r="5" s="1" customFormat="1" ht="153" customHeight="1" spans="1:7">
      <c r="A5" s="5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="1" customFormat="1" ht="30" customHeight="1" spans="1:7">
      <c r="A6" s="7" t="s">
        <v>9</v>
      </c>
      <c r="B6" s="8" t="s">
        <v>10</v>
      </c>
      <c r="C6" s="9">
        <f>SUM(C7+C9+C11+C16+C20+C21+C26+C30+C33+C37+C38)</f>
        <v>359182000</v>
      </c>
      <c r="D6" s="9">
        <f t="shared" ref="C6:F6" si="0">SUM(D7+D9+D11+D16+D20+D21+D26+D30+D33+D37+D38)</f>
        <v>246865667.19</v>
      </c>
      <c r="E6" s="10">
        <f t="shared" ref="E6:E12" si="1">SUM((D6/C6)*100)</f>
        <v>68.7299661981948</v>
      </c>
      <c r="F6" s="9">
        <f t="shared" si="0"/>
        <v>233999445</v>
      </c>
      <c r="G6" s="10">
        <f t="shared" ref="G6:G48" si="2">SUM((D6/F6)*100)</f>
        <v>105.498398592356</v>
      </c>
    </row>
    <row r="7" s="1" customFormat="1" ht="30" customHeight="1" spans="1:7">
      <c r="A7" s="7" t="s">
        <v>11</v>
      </c>
      <c r="B7" s="8" t="s">
        <v>12</v>
      </c>
      <c r="C7" s="9">
        <f>SUM(C8)</f>
        <v>290667000</v>
      </c>
      <c r="D7" s="9">
        <f t="shared" ref="C7:F7" si="3">SUM(D8)</f>
        <v>194400056.9</v>
      </c>
      <c r="E7" s="10">
        <f t="shared" si="1"/>
        <v>66.8806768226183</v>
      </c>
      <c r="F7" s="9">
        <f t="shared" si="3"/>
        <v>183009760.16</v>
      </c>
      <c r="G7" s="10">
        <f t="shared" si="2"/>
        <v>106.223873923468</v>
      </c>
    </row>
    <row r="8" s="1" customFormat="1" ht="30" customHeight="1" spans="1:7">
      <c r="A8" s="5" t="s">
        <v>13</v>
      </c>
      <c r="B8" s="11" t="s">
        <v>14</v>
      </c>
      <c r="C8" s="12">
        <v>290667000</v>
      </c>
      <c r="D8" s="12">
        <v>194400056.9</v>
      </c>
      <c r="E8" s="13">
        <f t="shared" si="1"/>
        <v>66.8806768226183</v>
      </c>
      <c r="F8" s="12">
        <v>183009760.16</v>
      </c>
      <c r="G8" s="13">
        <f t="shared" si="2"/>
        <v>106.223873923468</v>
      </c>
    </row>
    <row r="9" s="1" customFormat="1" ht="45" customHeight="1" spans="1:7">
      <c r="A9" s="14" t="s">
        <v>15</v>
      </c>
      <c r="B9" s="8" t="s">
        <v>16</v>
      </c>
      <c r="C9" s="15">
        <f>SUM(C10)</f>
        <v>38113000</v>
      </c>
      <c r="D9" s="15">
        <f t="shared" ref="C9:F9" si="4">SUM(D10)</f>
        <v>28019303.99</v>
      </c>
      <c r="E9" s="10">
        <f t="shared" si="1"/>
        <v>73.5163959541364</v>
      </c>
      <c r="F9" s="15">
        <f t="shared" si="4"/>
        <v>23508823.2</v>
      </c>
      <c r="G9" s="10">
        <f t="shared" si="2"/>
        <v>119.186331666317</v>
      </c>
    </row>
    <row r="10" s="1" customFormat="1" ht="30" customHeight="1" spans="1:7">
      <c r="A10" s="5" t="s">
        <v>17</v>
      </c>
      <c r="B10" s="16" t="s">
        <v>18</v>
      </c>
      <c r="C10" s="12">
        <v>38113000</v>
      </c>
      <c r="D10" s="12">
        <v>28019303.99</v>
      </c>
      <c r="E10" s="13">
        <f t="shared" si="1"/>
        <v>73.5163959541364</v>
      </c>
      <c r="F10" s="12">
        <v>23508823.2</v>
      </c>
      <c r="G10" s="10">
        <f t="shared" si="2"/>
        <v>119.186331666317</v>
      </c>
    </row>
    <row r="11" s="1" customFormat="1" ht="28.5" spans="1:7">
      <c r="A11" s="17" t="s">
        <v>19</v>
      </c>
      <c r="B11" s="8" t="s">
        <v>20</v>
      </c>
      <c r="C11" s="15">
        <f>SUM(C12:C15)</f>
        <v>2815000</v>
      </c>
      <c r="D11" s="15">
        <f t="shared" ref="C11:F11" si="5">SUM(D12:D15)</f>
        <v>4145678.9</v>
      </c>
      <c r="E11" s="10">
        <f t="shared" si="1"/>
        <v>147.271008880995</v>
      </c>
      <c r="F11" s="15">
        <f t="shared" si="5"/>
        <v>3707504.42</v>
      </c>
      <c r="G11" s="10">
        <f t="shared" si="2"/>
        <v>111.818582808325</v>
      </c>
    </row>
    <row r="12" s="1" customFormat="1" ht="30" spans="1:7">
      <c r="A12" s="5" t="s">
        <v>21</v>
      </c>
      <c r="B12" s="18" t="s">
        <v>22</v>
      </c>
      <c r="C12" s="12">
        <v>510000</v>
      </c>
      <c r="D12" s="12">
        <v>515207.64</v>
      </c>
      <c r="E12" s="13">
        <f t="shared" si="1"/>
        <v>101.021105882353</v>
      </c>
      <c r="F12" s="12">
        <v>434079.75</v>
      </c>
      <c r="G12" s="13">
        <f t="shared" si="2"/>
        <v>118.689627885199</v>
      </c>
    </row>
    <row r="13" s="1" customFormat="1" ht="30" customHeight="1" spans="1:7">
      <c r="A13" s="5" t="s">
        <v>23</v>
      </c>
      <c r="B13" s="19" t="s">
        <v>24</v>
      </c>
      <c r="C13" s="12">
        <v>0</v>
      </c>
      <c r="D13" s="12">
        <v>-24.26</v>
      </c>
      <c r="E13" s="13"/>
      <c r="F13" s="12">
        <v>-431.56</v>
      </c>
      <c r="G13" s="13">
        <f t="shared" si="2"/>
        <v>5.62146630827695</v>
      </c>
    </row>
    <row r="14" s="1" customFormat="1" ht="30" customHeight="1" spans="1:7">
      <c r="A14" s="5" t="s">
        <v>25</v>
      </c>
      <c r="B14" s="20" t="s">
        <v>26</v>
      </c>
      <c r="C14" s="12">
        <v>255000</v>
      </c>
      <c r="D14" s="12">
        <v>467023.24</v>
      </c>
      <c r="E14" s="13">
        <f t="shared" ref="E14:E46" si="6">SUM((D14/C14)*100)</f>
        <v>183.146368627451</v>
      </c>
      <c r="F14" s="12">
        <v>248546</v>
      </c>
      <c r="G14" s="13">
        <f t="shared" si="2"/>
        <v>187.90213481609</v>
      </c>
    </row>
    <row r="15" s="1" customFormat="1" ht="60" spans="1:7">
      <c r="A15" s="5" t="s">
        <v>27</v>
      </c>
      <c r="B15" s="20" t="s">
        <v>28</v>
      </c>
      <c r="C15" s="12">
        <v>2050000</v>
      </c>
      <c r="D15" s="12">
        <v>3163472.28</v>
      </c>
      <c r="E15" s="13">
        <f t="shared" si="6"/>
        <v>154.31572097561</v>
      </c>
      <c r="F15" s="12">
        <v>3025310.23</v>
      </c>
      <c r="G15" s="13">
        <f t="shared" si="2"/>
        <v>104.566872138597</v>
      </c>
    </row>
    <row r="16" s="1" customFormat="1" ht="30" customHeight="1" spans="1:7">
      <c r="A16" s="14" t="s">
        <v>29</v>
      </c>
      <c r="B16" s="21" t="s">
        <v>30</v>
      </c>
      <c r="C16" s="15">
        <f>SUM(C17:C19)</f>
        <v>6650000</v>
      </c>
      <c r="D16" s="15">
        <f t="shared" ref="C16:F16" si="7">SUM(D17:D19)</f>
        <v>3601732.7</v>
      </c>
      <c r="E16" s="10">
        <f t="shared" si="6"/>
        <v>54.1613939849624</v>
      </c>
      <c r="F16" s="15">
        <f t="shared" si="7"/>
        <v>825439.12</v>
      </c>
      <c r="G16" s="10">
        <f t="shared" si="2"/>
        <v>436.341410617902</v>
      </c>
    </row>
    <row r="17" s="1" customFormat="1" ht="30" customHeight="1" spans="1:7">
      <c r="A17" s="5" t="s">
        <v>31</v>
      </c>
      <c r="B17" s="20" t="s">
        <v>32</v>
      </c>
      <c r="C17" s="12">
        <v>3500000</v>
      </c>
      <c r="D17" s="12">
        <v>1458688.13</v>
      </c>
      <c r="E17" s="13">
        <f t="shared" si="6"/>
        <v>41.6768037142857</v>
      </c>
      <c r="F17" s="12">
        <v>689272.97</v>
      </c>
      <c r="G17" s="13">
        <f t="shared" si="2"/>
        <v>211.627061191737</v>
      </c>
    </row>
    <row r="18" s="1" customFormat="1" ht="30" customHeight="1" spans="1:7">
      <c r="A18" s="5" t="s">
        <v>33</v>
      </c>
      <c r="B18" s="20" t="s">
        <v>34</v>
      </c>
      <c r="C18" s="12">
        <v>1150000</v>
      </c>
      <c r="D18" s="12">
        <v>1264919.57</v>
      </c>
      <c r="E18" s="13">
        <f t="shared" si="6"/>
        <v>109.993006086957</v>
      </c>
      <c r="F18" s="12">
        <v>-711934.77</v>
      </c>
      <c r="G18" s="13">
        <f t="shared" si="2"/>
        <v>-177.67352056706</v>
      </c>
    </row>
    <row r="19" s="1" customFormat="1" ht="30" customHeight="1" spans="1:7">
      <c r="A19" s="5" t="s">
        <v>35</v>
      </c>
      <c r="B19" s="20" t="s">
        <v>36</v>
      </c>
      <c r="C19" s="12">
        <v>2000000</v>
      </c>
      <c r="D19" s="12">
        <v>878125</v>
      </c>
      <c r="E19" s="13">
        <f t="shared" si="6"/>
        <v>43.90625</v>
      </c>
      <c r="F19" s="12">
        <v>848100.92</v>
      </c>
      <c r="G19" s="13">
        <f t="shared" si="2"/>
        <v>103.540154159955</v>
      </c>
    </row>
    <row r="20" s="1" customFormat="1" ht="30" customHeight="1" spans="1:7">
      <c r="A20" s="14" t="s">
        <v>37</v>
      </c>
      <c r="B20" s="21" t="s">
        <v>38</v>
      </c>
      <c r="C20" s="15">
        <v>4166000</v>
      </c>
      <c r="D20" s="15">
        <v>4089385.46</v>
      </c>
      <c r="E20" s="10">
        <f t="shared" si="6"/>
        <v>98.1609567930869</v>
      </c>
      <c r="F20" s="15">
        <v>1886637.98</v>
      </c>
      <c r="G20" s="10">
        <f t="shared" si="2"/>
        <v>216.755175256251</v>
      </c>
    </row>
    <row r="21" s="1" customFormat="1" ht="75" customHeight="1" spans="1:7">
      <c r="A21" s="14" t="s">
        <v>39</v>
      </c>
      <c r="B21" s="21" t="s">
        <v>40</v>
      </c>
      <c r="C21" s="15">
        <f>SUM(C22:C25)</f>
        <v>12414000</v>
      </c>
      <c r="D21" s="15">
        <f t="shared" ref="C21:F21" si="8">SUM(D22:D25)</f>
        <v>7594326.24</v>
      </c>
      <c r="E21" s="10">
        <f t="shared" si="6"/>
        <v>61.175497341711</v>
      </c>
      <c r="F21" s="15">
        <f t="shared" si="8"/>
        <v>10145980.62</v>
      </c>
      <c r="G21" s="10">
        <f t="shared" si="2"/>
        <v>74.8505888630408</v>
      </c>
    </row>
    <row r="22" s="1" customFormat="1" ht="30" customHeight="1" spans="1:7">
      <c r="A22" s="5" t="s">
        <v>41</v>
      </c>
      <c r="B22" s="20" t="s">
        <v>42</v>
      </c>
      <c r="C22" s="12">
        <v>11000000</v>
      </c>
      <c r="D22" s="12">
        <v>6755596.43</v>
      </c>
      <c r="E22" s="13">
        <f t="shared" si="6"/>
        <v>61.414513</v>
      </c>
      <c r="F22" s="12">
        <v>8745176.68</v>
      </c>
      <c r="G22" s="13">
        <f t="shared" si="2"/>
        <v>77.2493990367271</v>
      </c>
    </row>
    <row r="23" s="1" customFormat="1" ht="30" customHeight="1" spans="1:7">
      <c r="A23" s="5" t="s">
        <v>41</v>
      </c>
      <c r="B23" s="20" t="s">
        <v>43</v>
      </c>
      <c r="C23" s="12">
        <v>914000</v>
      </c>
      <c r="D23" s="12">
        <v>492834.99</v>
      </c>
      <c r="E23" s="13">
        <f t="shared" si="6"/>
        <v>53.9206772428884</v>
      </c>
      <c r="F23" s="12">
        <v>1141909.68</v>
      </c>
      <c r="G23" s="13">
        <f t="shared" si="2"/>
        <v>43.1588415994512</v>
      </c>
    </row>
    <row r="24" s="1" customFormat="1" ht="30" customHeight="1" spans="1:7">
      <c r="A24" s="5" t="s">
        <v>44</v>
      </c>
      <c r="B24" s="20" t="s">
        <v>45</v>
      </c>
      <c r="C24" s="12">
        <v>500000</v>
      </c>
      <c r="D24" s="12">
        <v>345889.98</v>
      </c>
      <c r="E24" s="13">
        <f t="shared" si="6"/>
        <v>69.177996</v>
      </c>
      <c r="F24" s="12">
        <v>239509.29</v>
      </c>
      <c r="G24" s="13">
        <f t="shared" si="2"/>
        <v>144.416101772086</v>
      </c>
    </row>
    <row r="25" s="1" customFormat="1" ht="45" spans="1:7">
      <c r="A25" s="5" t="s">
        <v>46</v>
      </c>
      <c r="B25" s="19" t="s">
        <v>47</v>
      </c>
      <c r="C25" s="12">
        <v>0</v>
      </c>
      <c r="D25" s="12">
        <v>4.84</v>
      </c>
      <c r="E25" s="13" t="e">
        <f t="shared" si="6"/>
        <v>#DIV/0!</v>
      </c>
      <c r="F25" s="12">
        <v>19384.97</v>
      </c>
      <c r="G25" s="13">
        <f t="shared" si="2"/>
        <v>0.0249677972160906</v>
      </c>
    </row>
    <row r="26" s="1" customFormat="1" ht="33" spans="1:7">
      <c r="A26" s="14" t="s">
        <v>48</v>
      </c>
      <c r="B26" s="22" t="s">
        <v>49</v>
      </c>
      <c r="C26" s="15">
        <f>SUM(C27:C29)</f>
        <v>157000</v>
      </c>
      <c r="D26" s="15">
        <f t="shared" ref="C26:F26" si="9">SUM(D27:D29)</f>
        <v>251695.46</v>
      </c>
      <c r="E26" s="10">
        <f t="shared" si="6"/>
        <v>160.315579617834</v>
      </c>
      <c r="F26" s="15">
        <f t="shared" si="9"/>
        <v>124895.16</v>
      </c>
      <c r="G26" s="10">
        <f t="shared" si="2"/>
        <v>201.525391376255</v>
      </c>
    </row>
    <row r="27" s="1" customFormat="1" ht="45" spans="1:7">
      <c r="A27" s="5" t="s">
        <v>50</v>
      </c>
      <c r="B27" s="20" t="s">
        <v>51</v>
      </c>
      <c r="C27" s="12">
        <v>42000</v>
      </c>
      <c r="D27" s="12">
        <v>106108.71</v>
      </c>
      <c r="E27" s="13">
        <f t="shared" si="6"/>
        <v>252.639785714286</v>
      </c>
      <c r="F27" s="12">
        <v>42005.2</v>
      </c>
      <c r="G27" s="13">
        <f t="shared" si="2"/>
        <v>252.608510374906</v>
      </c>
    </row>
    <row r="28" s="1" customFormat="1" ht="30" customHeight="1" spans="1:7">
      <c r="A28" s="5" t="s">
        <v>52</v>
      </c>
      <c r="B28" s="20" t="s">
        <v>53</v>
      </c>
      <c r="C28" s="12">
        <v>105000</v>
      </c>
      <c r="D28" s="12">
        <v>137356.97</v>
      </c>
      <c r="E28" s="13">
        <f t="shared" si="6"/>
        <v>130.816161904762</v>
      </c>
      <c r="F28" s="12">
        <v>82417.64</v>
      </c>
      <c r="G28" s="13">
        <f t="shared" si="2"/>
        <v>166.659673827108</v>
      </c>
    </row>
    <row r="29" s="1" customFormat="1" ht="30" customHeight="1" spans="1:7">
      <c r="A29" s="5" t="s">
        <v>54</v>
      </c>
      <c r="B29" s="20" t="s">
        <v>55</v>
      </c>
      <c r="C29" s="12">
        <v>10000</v>
      </c>
      <c r="D29" s="12">
        <v>8229.78</v>
      </c>
      <c r="E29" s="13">
        <f t="shared" si="6"/>
        <v>82.2978</v>
      </c>
      <c r="F29" s="12">
        <v>472.32</v>
      </c>
      <c r="G29" s="13">
        <f t="shared" si="2"/>
        <v>1742.41615853659</v>
      </c>
    </row>
    <row r="30" s="1" customFormat="1" ht="42.75" spans="1:7">
      <c r="A30" s="14" t="s">
        <v>56</v>
      </c>
      <c r="B30" s="21" t="s">
        <v>57</v>
      </c>
      <c r="C30" s="15">
        <f>SUM(C31:C32)</f>
        <v>1504000</v>
      </c>
      <c r="D30" s="15">
        <f t="shared" ref="C30:F30" si="10">SUM(D31:D32)</f>
        <v>1588419.45</v>
      </c>
      <c r="E30" s="10">
        <f t="shared" si="6"/>
        <v>105.612995345745</v>
      </c>
      <c r="F30" s="15">
        <f t="shared" si="10"/>
        <v>1223529.49</v>
      </c>
      <c r="G30" s="10">
        <f t="shared" si="2"/>
        <v>129.82273520845</v>
      </c>
    </row>
    <row r="31" s="1" customFormat="1" ht="30" customHeight="1" spans="1:7">
      <c r="A31" s="5" t="s">
        <v>58</v>
      </c>
      <c r="B31" s="20" t="s">
        <v>59</v>
      </c>
      <c r="C31" s="12">
        <v>1504000</v>
      </c>
      <c r="D31" s="12">
        <v>1170970</v>
      </c>
      <c r="E31" s="13">
        <f t="shared" si="6"/>
        <v>77.8570478723404</v>
      </c>
      <c r="F31" s="12">
        <v>1115775</v>
      </c>
      <c r="G31" s="13">
        <f t="shared" si="2"/>
        <v>104.946785866326</v>
      </c>
    </row>
    <row r="32" s="1" customFormat="1" ht="30" customHeight="1" spans="1:7">
      <c r="A32" s="5" t="s">
        <v>60</v>
      </c>
      <c r="B32" s="20" t="s">
        <v>61</v>
      </c>
      <c r="C32" s="12">
        <v>0</v>
      </c>
      <c r="D32" s="12">
        <v>417449.45</v>
      </c>
      <c r="E32" s="13" t="e">
        <f t="shared" si="6"/>
        <v>#DIV/0!</v>
      </c>
      <c r="F32" s="12">
        <v>107754.49</v>
      </c>
      <c r="G32" s="13">
        <f t="shared" si="2"/>
        <v>387.407940031084</v>
      </c>
    </row>
    <row r="33" s="1" customFormat="1" ht="42.75" spans="1:7">
      <c r="A33" s="17" t="s">
        <v>62</v>
      </c>
      <c r="B33" s="23" t="s">
        <v>63</v>
      </c>
      <c r="C33" s="15">
        <f>SUM(C34:C36)</f>
        <v>1400000</v>
      </c>
      <c r="D33" s="15">
        <f t="shared" ref="C33:F33" si="11">SUM(D34:D36)</f>
        <v>1992374.12</v>
      </c>
      <c r="E33" s="10">
        <f t="shared" si="6"/>
        <v>142.312437142857</v>
      </c>
      <c r="F33" s="15">
        <f t="shared" si="11"/>
        <v>8945964.32</v>
      </c>
      <c r="G33" s="10">
        <f t="shared" si="2"/>
        <v>22.2712057496782</v>
      </c>
    </row>
    <row r="34" s="1" customFormat="1" ht="30" customHeight="1" spans="1:7">
      <c r="A34" s="5" t="s">
        <v>64</v>
      </c>
      <c r="B34" s="20" t="s">
        <v>65</v>
      </c>
      <c r="C34" s="12">
        <v>300000</v>
      </c>
      <c r="D34" s="12">
        <v>337500</v>
      </c>
      <c r="E34" s="13">
        <f t="shared" si="6"/>
        <v>112.5</v>
      </c>
      <c r="F34" s="12">
        <v>365000</v>
      </c>
      <c r="G34" s="13">
        <f t="shared" si="2"/>
        <v>92.4657534246575</v>
      </c>
    </row>
    <row r="35" s="1" customFormat="1" ht="30" customHeight="1" spans="1:7">
      <c r="A35" s="5" t="s">
        <v>66</v>
      </c>
      <c r="B35" s="20" t="s">
        <v>67</v>
      </c>
      <c r="C35" s="12">
        <v>1000000</v>
      </c>
      <c r="D35" s="12">
        <v>1506643.77</v>
      </c>
      <c r="E35" s="13">
        <f t="shared" si="6"/>
        <v>150.664377</v>
      </c>
      <c r="F35" s="12">
        <v>8356766.62</v>
      </c>
      <c r="G35" s="13">
        <f t="shared" si="2"/>
        <v>18.0290277150279</v>
      </c>
    </row>
    <row r="36" s="1" customFormat="1" ht="30" customHeight="1" spans="1:7">
      <c r="A36" s="24" t="s">
        <v>68</v>
      </c>
      <c r="B36" s="20" t="s">
        <v>69</v>
      </c>
      <c r="C36" s="12">
        <v>100000</v>
      </c>
      <c r="D36" s="12">
        <v>148230.35</v>
      </c>
      <c r="E36" s="13">
        <f t="shared" si="6"/>
        <v>148.23035</v>
      </c>
      <c r="F36" s="12">
        <v>224197.7</v>
      </c>
      <c r="G36" s="13">
        <f t="shared" si="2"/>
        <v>66.1159101989003</v>
      </c>
    </row>
    <row r="37" s="1" customFormat="1" ht="28.5" spans="1:7">
      <c r="A37" s="14" t="s">
        <v>70</v>
      </c>
      <c r="B37" s="21" t="s">
        <v>71</v>
      </c>
      <c r="C37" s="15">
        <v>1296000</v>
      </c>
      <c r="D37" s="15">
        <v>1182693.97</v>
      </c>
      <c r="E37" s="10">
        <f t="shared" si="6"/>
        <v>91.2572507716049</v>
      </c>
      <c r="F37" s="15">
        <v>635760.53</v>
      </c>
      <c r="G37" s="10">
        <f t="shared" si="2"/>
        <v>186.028215686809</v>
      </c>
    </row>
    <row r="38" s="1" customFormat="1" ht="14.25" spans="1:7">
      <c r="A38" s="14" t="s">
        <v>72</v>
      </c>
      <c r="B38" s="21" t="s">
        <v>73</v>
      </c>
      <c r="C38" s="15">
        <f>SUM(C39:C40)</f>
        <v>0</v>
      </c>
      <c r="D38" s="15">
        <f t="shared" ref="C38:F38" si="12">SUM(D39:D40)</f>
        <v>0</v>
      </c>
      <c r="E38" s="10" t="e">
        <f t="shared" si="6"/>
        <v>#DIV/0!</v>
      </c>
      <c r="F38" s="15">
        <f t="shared" si="12"/>
        <v>-14850</v>
      </c>
      <c r="G38" s="10">
        <f t="shared" si="2"/>
        <v>0</v>
      </c>
    </row>
    <row r="39" s="1" customFormat="1" ht="30" customHeight="1" spans="1:7">
      <c r="A39" s="5" t="s">
        <v>74</v>
      </c>
      <c r="B39" s="20" t="s">
        <v>75</v>
      </c>
      <c r="C39" s="12"/>
      <c r="D39" s="12">
        <v>0</v>
      </c>
      <c r="E39" s="13" t="e">
        <f t="shared" si="6"/>
        <v>#DIV/0!</v>
      </c>
      <c r="F39" s="12">
        <v>-14850</v>
      </c>
      <c r="G39" s="13">
        <f t="shared" si="2"/>
        <v>0</v>
      </c>
    </row>
    <row r="40" s="1" customFormat="1" ht="30" customHeight="1" spans="1:7">
      <c r="A40" s="5" t="s">
        <v>76</v>
      </c>
      <c r="B40" s="19" t="s">
        <v>77</v>
      </c>
      <c r="C40" s="12"/>
      <c r="D40" s="12"/>
      <c r="E40" s="13" t="e">
        <f t="shared" si="6"/>
        <v>#DIV/0!</v>
      </c>
      <c r="F40" s="12"/>
      <c r="G40" s="13" t="e">
        <f t="shared" si="2"/>
        <v>#DIV/0!</v>
      </c>
    </row>
    <row r="41" s="1" customFormat="1" ht="14.25" spans="1:7">
      <c r="A41" s="14" t="s">
        <v>78</v>
      </c>
      <c r="B41" s="21" t="s">
        <v>79</v>
      </c>
      <c r="C41" s="15">
        <f>SUM(C43:C47)</f>
        <v>591934078.62</v>
      </c>
      <c r="D41" s="15">
        <f>SUM(D42+D47)</f>
        <v>413869596.53</v>
      </c>
      <c r="E41" s="10">
        <f t="shared" si="6"/>
        <v>69.9181904672343</v>
      </c>
      <c r="F41" s="15">
        <f>SUM(F42+F47)</f>
        <v>379066312.5</v>
      </c>
      <c r="G41" s="10">
        <f t="shared" si="2"/>
        <v>109.181318118317</v>
      </c>
    </row>
    <row r="42" s="1" customFormat="1" ht="48" customHeight="1" spans="1:7">
      <c r="A42" s="14" t="s">
        <v>80</v>
      </c>
      <c r="B42" s="21" t="s">
        <v>81</v>
      </c>
      <c r="C42" s="15">
        <f>SUM(C43:C46)</f>
        <v>591934078.62</v>
      </c>
      <c r="D42" s="15">
        <f t="shared" ref="C42:F42" si="13">SUM(D43:D46)</f>
        <v>414287045.07</v>
      </c>
      <c r="E42" s="10">
        <f t="shared" si="6"/>
        <v>69.9887132762899</v>
      </c>
      <c r="F42" s="15">
        <f t="shared" si="13"/>
        <v>379090362.21</v>
      </c>
      <c r="G42" s="10">
        <f t="shared" si="2"/>
        <v>109.284510071639</v>
      </c>
    </row>
    <row r="43" s="1" customFormat="1" ht="30" spans="1:7">
      <c r="A43" s="25" t="s">
        <v>82</v>
      </c>
      <c r="B43" s="20" t="s">
        <v>83</v>
      </c>
      <c r="C43" s="12">
        <v>153992301</v>
      </c>
      <c r="D43" s="12">
        <v>115494228</v>
      </c>
      <c r="E43" s="13">
        <f t="shared" si="6"/>
        <v>75.000001461112</v>
      </c>
      <c r="F43" s="12">
        <v>121567645.58</v>
      </c>
      <c r="G43" s="13">
        <f t="shared" si="2"/>
        <v>95.0040838982908</v>
      </c>
    </row>
    <row r="44" s="1" customFormat="1" ht="45" spans="1:7">
      <c r="A44" s="25" t="s">
        <v>84</v>
      </c>
      <c r="B44" s="20" t="s">
        <v>85</v>
      </c>
      <c r="C44" s="12">
        <v>73445171.78</v>
      </c>
      <c r="D44" s="12">
        <v>50688851.79</v>
      </c>
      <c r="E44" s="13">
        <f t="shared" si="6"/>
        <v>69.0159074606497</v>
      </c>
      <c r="F44" s="12">
        <v>40774645.12</v>
      </c>
      <c r="G44" s="13">
        <f t="shared" si="2"/>
        <v>124.314636315834</v>
      </c>
    </row>
    <row r="45" s="1" customFormat="1" ht="30" customHeight="1" spans="1:7">
      <c r="A45" s="25" t="s">
        <v>86</v>
      </c>
      <c r="B45" s="20" t="s">
        <v>87</v>
      </c>
      <c r="C45" s="12">
        <v>333233426.89</v>
      </c>
      <c r="D45" s="12">
        <v>229739025.95</v>
      </c>
      <c r="E45" s="13">
        <f t="shared" si="6"/>
        <v>68.9423711462886</v>
      </c>
      <c r="F45" s="12">
        <v>200533180.56</v>
      </c>
      <c r="G45" s="13">
        <f t="shared" si="2"/>
        <v>114.564096230081</v>
      </c>
    </row>
    <row r="46" s="1" customFormat="1" ht="30" customHeight="1" spans="1:7">
      <c r="A46" s="25" t="s">
        <v>88</v>
      </c>
      <c r="B46" s="20" t="s">
        <v>89</v>
      </c>
      <c r="C46" s="12">
        <v>31263178.95</v>
      </c>
      <c r="D46" s="12">
        <v>18364939.33</v>
      </c>
      <c r="E46" s="13">
        <f t="shared" si="6"/>
        <v>58.7430323684342</v>
      </c>
      <c r="F46" s="12">
        <v>16214890.95</v>
      </c>
      <c r="G46" s="13">
        <f t="shared" si="2"/>
        <v>113.259715323587</v>
      </c>
    </row>
    <row r="47" s="1" customFormat="1" ht="45" spans="1:7">
      <c r="A47" s="25" t="s">
        <v>90</v>
      </c>
      <c r="B47" s="19" t="s">
        <v>91</v>
      </c>
      <c r="C47" s="12"/>
      <c r="D47" s="12">
        <v>-417448.54</v>
      </c>
      <c r="E47" s="13"/>
      <c r="F47" s="12">
        <v>-24049.71</v>
      </c>
      <c r="G47" s="13">
        <f t="shared" si="2"/>
        <v>1735.77369540007</v>
      </c>
    </row>
    <row r="48" s="1" customFormat="1" ht="14.25" spans="1:7">
      <c r="A48" s="26"/>
      <c r="B48" s="21" t="s">
        <v>92</v>
      </c>
      <c r="C48" s="15">
        <f>SUM(C6+C41)</f>
        <v>951116078.62</v>
      </c>
      <c r="D48" s="15">
        <f t="shared" ref="C48:F48" si="14">SUM(D6+D41)</f>
        <v>660735263.72</v>
      </c>
      <c r="E48" s="10">
        <f>SUM((D48/C48)*100)</f>
        <v>69.469466300967</v>
      </c>
      <c r="F48" s="15">
        <f t="shared" si="14"/>
        <v>613065757.5</v>
      </c>
      <c r="G48" s="10">
        <f t="shared" si="2"/>
        <v>107.775594320321</v>
      </c>
    </row>
  </sheetData>
  <mergeCells count="2">
    <mergeCell ref="F1:G1"/>
    <mergeCell ref="A3:F3"/>
  </mergeCells>
  <pageMargins left="0.75" right="0.75" top="1" bottom="1" header="0.5" footer="0.5"/>
  <pageSetup paperSize="9" scale="69" orientation="landscape"/>
  <headerFooter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APK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сентябрь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ProshkoLYU</cp:lastModifiedBy>
  <dcterms:created xsi:type="dcterms:W3CDTF">2005-08-18T04:46:00Z</dcterms:created>
  <cp:lastPrinted>2024-10-08T04:32:00Z</cp:lastPrinted>
  <dcterms:modified xsi:type="dcterms:W3CDTF">2025-10-01T23:59:08Z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80596B9CB12C4FD3A09FDB3CCA293CAB_13</vt:lpwstr>
  </property>
  <property fmtid="{D5CDD505-2E9C-101B-9397-08002B2CF9AE}" pid="3" name="KSOProductBuildVer">
    <vt:lpwstr>1049-12.2.0.21931</vt:lpwstr>
  </property>
</Properties>
</file>