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0.67\фэу\Клыкова Н.Н\квартальное исполнение\"/>
    </mc:Choice>
  </mc:AlternateContent>
  <xr:revisionPtr revIDLastSave="0" documentId="13_ncr:1_{871E0C80-B61D-4463-93E0-A8008A8B1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арт" sheetId="15" r:id="rId1"/>
  </sheets>
  <calcPr calcId="191029"/>
</workbook>
</file>

<file path=xl/calcChain.xml><?xml version="1.0" encoding="utf-8"?>
<calcChain xmlns="http://schemas.openxmlformats.org/spreadsheetml/2006/main">
  <c r="D41" i="15" l="1"/>
  <c r="D42" i="15"/>
  <c r="E42" i="15" s="1"/>
  <c r="G47" i="15"/>
  <c r="G46" i="15"/>
  <c r="E46" i="15"/>
  <c r="G45" i="15"/>
  <c r="E45" i="15"/>
  <c r="G44" i="15"/>
  <c r="E44" i="15"/>
  <c r="G43" i="15"/>
  <c r="E43" i="15"/>
  <c r="F42" i="15"/>
  <c r="F41" i="15" s="1"/>
  <c r="C42" i="15"/>
  <c r="C41" i="15"/>
  <c r="G40" i="15"/>
  <c r="E40" i="15"/>
  <c r="G39" i="15"/>
  <c r="E39" i="15"/>
  <c r="F38" i="15"/>
  <c r="G38" i="15" s="1"/>
  <c r="E38" i="15"/>
  <c r="D38" i="15"/>
  <c r="C38" i="15"/>
  <c r="G37" i="15"/>
  <c r="E37" i="15"/>
  <c r="G36" i="15"/>
  <c r="E36" i="15"/>
  <c r="G35" i="15"/>
  <c r="E35" i="15"/>
  <c r="G34" i="15"/>
  <c r="E34" i="15"/>
  <c r="F33" i="15"/>
  <c r="D33" i="15"/>
  <c r="G33" i="15" s="1"/>
  <c r="C33" i="15"/>
  <c r="G32" i="15"/>
  <c r="E32" i="15"/>
  <c r="G31" i="15"/>
  <c r="E31" i="15"/>
  <c r="F30" i="15"/>
  <c r="D30" i="15"/>
  <c r="E30" i="15" s="1"/>
  <c r="C30" i="15"/>
  <c r="G29" i="15"/>
  <c r="E29" i="15"/>
  <c r="G28" i="15"/>
  <c r="E28" i="15"/>
  <c r="G27" i="15"/>
  <c r="E27" i="15"/>
  <c r="F26" i="15"/>
  <c r="D26" i="15"/>
  <c r="G26" i="15" s="1"/>
  <c r="C26" i="15"/>
  <c r="G25" i="15"/>
  <c r="E25" i="15"/>
  <c r="G24" i="15"/>
  <c r="E24" i="15"/>
  <c r="G23" i="15"/>
  <c r="E23" i="15"/>
  <c r="G22" i="15"/>
  <c r="E22" i="15"/>
  <c r="F21" i="15"/>
  <c r="E21" i="15"/>
  <c r="D21" i="15"/>
  <c r="C21" i="15"/>
  <c r="G20" i="15"/>
  <c r="E20" i="15"/>
  <c r="G19" i="15"/>
  <c r="E19" i="15"/>
  <c r="G18" i="15"/>
  <c r="E18" i="15"/>
  <c r="G17" i="15"/>
  <c r="E17" i="15"/>
  <c r="F16" i="15"/>
  <c r="G16" i="15" s="1"/>
  <c r="E16" i="15"/>
  <c r="D16" i="15"/>
  <c r="C16" i="15"/>
  <c r="G15" i="15"/>
  <c r="E15" i="15"/>
  <c r="G14" i="15"/>
  <c r="E14" i="15"/>
  <c r="G13" i="15"/>
  <c r="G12" i="15"/>
  <c r="E12" i="15"/>
  <c r="F11" i="15"/>
  <c r="D11" i="15"/>
  <c r="C11" i="15"/>
  <c r="E11" i="15" s="1"/>
  <c r="G10" i="15"/>
  <c r="E10" i="15"/>
  <c r="F9" i="15"/>
  <c r="G9" i="15" s="1"/>
  <c r="D9" i="15"/>
  <c r="E9" i="15" s="1"/>
  <c r="C9" i="15"/>
  <c r="G8" i="15"/>
  <c r="E8" i="15"/>
  <c r="F7" i="15"/>
  <c r="D7" i="15"/>
  <c r="C7" i="15"/>
  <c r="E41" i="15" l="1"/>
  <c r="G41" i="15"/>
  <c r="E33" i="15"/>
  <c r="G30" i="15"/>
  <c r="E26" i="15"/>
  <c r="G21" i="15"/>
  <c r="D6" i="15"/>
  <c r="G11" i="15"/>
  <c r="C6" i="15"/>
  <c r="C48" i="15" s="1"/>
  <c r="E7" i="15"/>
  <c r="G7" i="15"/>
  <c r="G42" i="15"/>
  <c r="F6" i="15"/>
  <c r="F48" i="15" s="1"/>
  <c r="D48" i="15" l="1"/>
  <c r="G48" i="15" s="1"/>
  <c r="E48" i="15"/>
  <c r="E6" i="15"/>
  <c r="G6" i="15"/>
</calcChain>
</file>

<file path=xl/sharedStrings.xml><?xml version="1.0" encoding="utf-8"?>
<sst xmlns="http://schemas.openxmlformats.org/spreadsheetml/2006/main" count="94" uniqueCount="93">
  <si>
    <t>Приложение № 1</t>
  </si>
  <si>
    <t>Код бюджетной классификации Российской Федерации</t>
  </si>
  <si>
    <t>Наименование дохода</t>
  </si>
  <si>
    <t>Фактически исполнено по состоянию на 01.04.2025</t>
  </si>
  <si>
    <t>Темп роста к соответствующему периоду прошлого года, %</t>
  </si>
  <si>
    <t xml:space="preserve">000 1 00 00000 00 0000 000 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</si>
  <si>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</si>
  <si>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</si>
  <si>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</si>
  <si>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</si>
  <si>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</si>
  <si>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</si>
  <si>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</si>
  <si>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</si>
  <si>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на нефтепродукты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</si>
  <si>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</si>
  <si>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</si>
  <si>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</si>
  <si>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</si>
  <si>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</si>
  <si>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</si>
  <si>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</si>
  <si>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</si>
  <si>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</si>
  <si>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</si>
  <si>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</si>
  <si>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</si>
  <si>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</si>
  <si>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</si>
  <si>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000 1 06 06030 14 0000 110</t>
  </si>
  <si>
    <t>Земельный налог с организаций</t>
  </si>
  <si>
    <t>000 1 06 06040 14 0000 110</t>
  </si>
  <si>
    <t>Земельный налог с физических лиц</t>
  </si>
  <si>
    <t>000 1 08 00000 00 0000 000</t>
  </si>
  <si>
    <t>ГОСУДАРСТВЕННАЯ ПОШЛИНА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</si>
  <si>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</si>
  <si>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</si>
  <si>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000 1 11 05000 14 0000 120</t>
  </si>
  <si>
    <t>Доходы от арендной платы за земельные участки</t>
  </si>
  <si>
    <t>Доходы от сдачи в аренду имущества</t>
  </si>
  <si>
    <t>000 1 11 09000 14 0000 120</t>
  </si>
  <si>
    <t>Прочие поступления от использования имущества</t>
  </si>
  <si>
    <t>000 1 11 05300 14 0000 120</t>
  </si>
  <si>
    <t>Плата по соглашениям об установлении сервитута в отношении земельных участков</t>
  </si>
  <si>
    <t>000 1 12 00000 00 0000 000</t>
  </si>
  <si>
    <t xml:space="preserve">ПЛАТЕЖИ ПРИ ПОЛЬЗОВАНИИ ПРИРОДНЫМИ РЕСУРСАМИ </t>
  </si>
  <si>
    <t>000 1 12 01010 01 0000 120</t>
  </si>
  <si>
    <t xml:space="preserve">Плата за выбросы загрязняющих веществ в атмосферный воздух стационарными объектами </t>
  </si>
  <si>
    <t>000 1 12 01030 01 0000 120</t>
  </si>
  <si>
    <t>Плата за сбросы загрязняющих веществ в водные объекты</t>
  </si>
  <si>
    <t>000 1 12 01040 01 0000 120</t>
  </si>
  <si>
    <t>Плата за размещение отходов производства</t>
  </si>
  <si>
    <t>000 1 13 00000 00 0000 000</t>
  </si>
  <si>
    <t>ДОХОДЫ ОТ ОКАЗАНИЯ ПЛАТНЫХ УСЛУГ (РАБОТ) И КОМПЕНСАЦИИ ЗАТРАТ ГОСУДАРСТВА</t>
  </si>
  <si>
    <t>000 1 13 01000 14 0000 130</t>
  </si>
  <si>
    <t xml:space="preserve">Доходы от оказания платных услуг (работ) </t>
  </si>
  <si>
    <t>000 1 13 02000 14 0000 130</t>
  </si>
  <si>
    <t>Прочие доходы от компенсации затрат бюджетов муниципальных округов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</si>
  <si>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</si>
  <si>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</si>
  <si>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</si>
  <si>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</t>
  </si>
  <si>
    <t>000 1 14 06000 00 0000 430</t>
  </si>
  <si>
    <t>Доходы от продажи земельных участков</t>
  </si>
  <si>
    <t xml:space="preserve"> 000 114 06300 00 0000 430</t>
  </si>
  <si>
    <t>Плата за увеличение площади земельных участков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</si>
  <si>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</si>
  <si>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</si>
  <si>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</si>
  <si>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</si>
  <si>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000 1 17 01000 14 0000 180</t>
  </si>
  <si>
    <t>Невыясненные поступления</t>
  </si>
  <si>
    <t>000 1 17 05040 14 0000 180</t>
  </si>
  <si>
    <t>Прочие неналоговые доходы бюджетов муниципальных округов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</si>
  <si>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</si>
  <si>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</si>
  <si>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</si>
  <si>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</si>
  <si>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</si>
  <si>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</si>
  <si>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000 2 02 20000 00 0000 000</t>
  </si>
  <si>
    <t>Субсидии бюджетам бюджетной системы Российской Федерации (межбюджетные субсидии)</t>
  </si>
  <si>
    <t>000 2 02 30000 00 0000 150</t>
  </si>
  <si>
    <t>Субвенции бюджетам бюджетной системы Российской Федерации</t>
  </si>
  <si>
    <t>000 2 02 40000 00 0000 150</t>
  </si>
  <si>
    <t>Иные межбюджетные трансферты</t>
  </si>
  <si>
    <t>000 2 19 060000 14 0000 150</t>
  </si>
  <si>
    <t>Возврат прочих остатков субсидий, субвенций и иных межбюджетных трансфертов, имеющих целевое назначение</t>
  </si>
  <si>
    <t>ВСЕГО ДОХОДОВ</t>
  </si>
  <si>
    <t xml:space="preserve">Сведения об исполнении доходов  бюджета округа по видам доходов за I квартал 2026 года (руб.) </t>
  </si>
  <si>
    <t>Утвержденные бюджетные назначения (годовой план) в соответствии с отчетом об исполнении консолидированного бюджета Анучинского МО (форма ОКУД 0503317) по состоянию на 01.04.2026</t>
  </si>
  <si>
    <t>Фактически исполнено по состоянию на 01.04.2026</t>
  </si>
  <si>
    <t>% исполнения годового плана по состоянию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</si>
</sst>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_ "/>
  </numFmts>
  <fonts count="12">
    <font>
      <sz val="10"/>
      <name val="Arial Cyr"/>
      <charset val="204"/>
    </font>
    <font>
      <sz val="12"/>
      <name val="Times New Roman"/>
      <charset val="204"/>
    </font>
    <font>
      <b/>
      <sz val="12"/>
      <color theme="1"/>
      <name val="Times New Roman"/>
      <charset val="134"/>
    </font>
    <font>
      <sz val="11"/>
      <name val="Times New Roman"/>
      <charset val="204"/>
    </font>
    <font>
      <sz val="11"/>
      <color rgb="FF000000"/>
      <name val="Times New Roman"/>
      <charset val="134"/>
    </font>
    <font>
      <b/>
      <sz val="1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3"/>
      <name val="Times New Roman"/>
      <charset val="204"/>
    </font>
    <font>
      <sz val="10"/>
      <name val="Times New Roman"/>
      <charset val="204"/>
    </font>
    <font>
      <sz val="10"/>
      <color rgb="FF000000"/>
      <name val="Arial Cyr"/>
      <charset val="134"/>
    </font>
    <font>
      <sz val="8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9" fontId="10" fillId="0" borderId="4">
      <alignment vertical="top" wrapText="1"/>
    </xf>
    <xf numFmtId="49" fontId="11" fillId="0" borderId="4">
      <alignment horizontal="center"/>
    </xf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64" fontId="3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7" fillId="0" borderId="4" xfId="2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</cellXfs>
  <cellStyles count="3">
    <cellStyle name="st16" xfId="1" xr:uid="{00000000-0005-0000-0000-000031000000}"/>
    <cellStyle name="xl43" xfId="2" xr:uid="{00000000-0005-0000-0000-000032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view="pageBreakPreview" zoomScaleNormal="100" workbookViewId="0">
      <pane ySplit="5" topLeftCell="A39" activePane="bottomLeft" state="frozen"/>
      <selection pane="bottomLeft" activeCell="D46" sqref="D46"/>
    </sheetView>
  </sheetViews>
  <sheetFormatPr defaultColWidth="9" defaultRowHeight="12.75"/>
  <cols>
    <col min="1" max="1" width="35.7109375" style="1" customWidth="1"/>
    <col min="2" max="2" width="46.42578125" style="1" customWidth="1"/>
    <col min="3" max="3" width="25.7109375" style="1" customWidth="1"/>
    <col min="4" max="4" width="18" style="1" customWidth="1"/>
    <col min="5" max="5" width="12.7109375" style="1" customWidth="1"/>
    <col min="6" max="6" width="19.7109375" style="1" customWidth="1"/>
    <col min="7" max="7" width="11.7109375" style="1" customWidth="1"/>
    <col min="8" max="16384" width="9" style="1"/>
  </cols>
  <sheetData>
    <row r="1" spans="1:7" ht="15.75">
      <c r="F1" s="26" t="s">
        <v>0</v>
      </c>
      <c r="G1" s="27"/>
    </row>
    <row r="3" spans="1:7" ht="15.75" customHeight="1">
      <c r="A3" s="28" t="s">
        <v>89</v>
      </c>
      <c r="B3" s="28"/>
      <c r="C3" s="28"/>
      <c r="D3" s="28"/>
      <c r="E3" s="28"/>
      <c r="F3" s="28"/>
    </row>
    <row r="5" spans="1:7" ht="153" customHeight="1">
      <c r="A5" s="2" t="s">
        <v>1</v>
      </c>
      <c r="B5" s="2" t="s">
        <v>2</v>
      </c>
      <c r="C5" s="3" t="s">
        <v>90</v>
      </c>
      <c r="D5" s="3" t="s">
        <v>91</v>
      </c>
      <c r="E5" s="3" t="s">
        <v>92</v>
      </c>
      <c r="F5" s="3" t="s">
        <v>3</v>
      </c>
      <c r="G5" s="3" t="s">
        <v>4</v>
      </c>
    </row>
    <row r="6" spans="1:7" ht="30" customHeight="1">
      <c r="A6" s="4" t="s">
        <v>5</v>
      </c>
      <c r="B6" s="5" t="s">
        <v>6</v>
      </c>
      <c r="C6" s="6">
        <f>SUM(C7+C9+C11+C16+C20+C21+C26+C30+C33+C37+C38)</f>
        <v>378231000</v>
      </c>
      <c r="D6" s="6">
        <f t="shared" ref="D6:F6" si="0">SUM(D7+D9+D11+D16+D20+D21+D26+D30+D33+D37+D38)</f>
        <v>116564811.34999999</v>
      </c>
      <c r="E6" s="7">
        <f t="shared" ref="E6:E12" si="1">SUM((D6/C6)*100)</f>
        <v>30.818418202104002</v>
      </c>
      <c r="F6" s="6">
        <f t="shared" si="0"/>
        <v>63791249.43</v>
      </c>
      <c r="G6" s="7">
        <f t="shared" ref="G6:G48" si="2">SUM((D6/F6)*100)</f>
        <v>182.72852842913818</v>
      </c>
    </row>
    <row r="7" spans="1:7" ht="30" customHeight="1">
      <c r="A7" s="4" t="s">
        <v>7</v>
      </c>
      <c r="B7" s="5" t="s">
        <v>8</v>
      </c>
      <c r="C7" s="6">
        <f>SUM(C8)</f>
        <v>305610000</v>
      </c>
      <c r="D7" s="6">
        <f t="shared" ref="D7:F7" si="3">SUM(D8)</f>
        <v>100469100.17999999</v>
      </c>
      <c r="E7" s="7">
        <f t="shared" si="1"/>
        <v>32.874938706194165</v>
      </c>
      <c r="F7" s="6">
        <f t="shared" si="3"/>
        <v>45347205.490000002</v>
      </c>
      <c r="G7" s="7">
        <f t="shared" si="2"/>
        <v>221.5552184404296</v>
      </c>
    </row>
    <row r="8" spans="1:7" ht="30" customHeight="1">
      <c r="A8" s="2" t="s">
        <v>9</v>
      </c>
      <c r="B8" s="8" t="s">
        <v>10</v>
      </c>
      <c r="C8" s="9">
        <v>305610000</v>
      </c>
      <c r="D8" s="9">
        <v>100469100.17999999</v>
      </c>
      <c r="E8" s="10">
        <f t="shared" si="1"/>
        <v>32.874938706194165</v>
      </c>
      <c r="F8" s="9">
        <v>45347205.490000002</v>
      </c>
      <c r="G8" s="10">
        <f t="shared" si="2"/>
        <v>221.5552184404296</v>
      </c>
    </row>
    <row r="9" spans="1:7" ht="45" customHeight="1">
      <c r="A9" s="11" t="s">
        <v>11</v>
      </c>
      <c r="B9" s="5" t="s">
        <v>12</v>
      </c>
      <c r="C9" s="12">
        <f>SUM(C10)</f>
        <v>42414000</v>
      </c>
      <c r="D9" s="12">
        <f t="shared" ref="D9:F9" si="4">SUM(D10)</f>
        <v>9941281.2699999996</v>
      </c>
      <c r="E9" s="7">
        <f t="shared" si="1"/>
        <v>23.438678903192343</v>
      </c>
      <c r="F9" s="12">
        <f t="shared" si="4"/>
        <v>9111541.2200000007</v>
      </c>
      <c r="G9" s="7">
        <f t="shared" si="2"/>
        <v>109.10647309786302</v>
      </c>
    </row>
    <row r="10" spans="1:7" ht="30" customHeight="1">
      <c r="A10" s="2" t="s">
        <v>13</v>
      </c>
      <c r="B10" s="13" t="s">
        <v>14</v>
      </c>
      <c r="C10" s="9">
        <v>42414000</v>
      </c>
      <c r="D10" s="9">
        <v>9941281.2699999996</v>
      </c>
      <c r="E10" s="10">
        <f t="shared" si="1"/>
        <v>23.438678903192343</v>
      </c>
      <c r="F10" s="9">
        <v>9111541.2200000007</v>
      </c>
      <c r="G10" s="7">
        <f t="shared" si="2"/>
        <v>109.10647309786302</v>
      </c>
    </row>
    <row r="11" spans="1:7" ht="14.25">
      <c r="A11" s="14" t="s">
        <v>15</v>
      </c>
      <c r="B11" s="5" t="s">
        <v>16</v>
      </c>
      <c r="C11" s="12">
        <f>SUM(C12:C15)</f>
        <v>2867000</v>
      </c>
      <c r="D11" s="12">
        <f t="shared" ref="D11:F11" si="5">SUM(D12:D15)</f>
        <v>-176108.20999999996</v>
      </c>
      <c r="E11" s="7">
        <f t="shared" si="1"/>
        <v>-6.1425953958841983</v>
      </c>
      <c r="F11" s="12">
        <f t="shared" si="5"/>
        <v>2292068.58</v>
      </c>
      <c r="G11" s="7">
        <f t="shared" si="2"/>
        <v>-7.6833743779167349</v>
      </c>
    </row>
    <row r="12" spans="1:7" ht="30">
      <c r="A12" s="2" t="s">
        <v>17</v>
      </c>
      <c r="B12" s="15" t="s">
        <v>18</v>
      </c>
      <c r="C12" s="9">
        <v>0</v>
      </c>
      <c r="D12" s="9">
        <v>0</v>
      </c>
      <c r="E12" s="10" t="e">
        <f t="shared" si="1"/>
        <v>#DIV/0!</v>
      </c>
      <c r="F12" s="9">
        <v>109298.27</v>
      </c>
      <c r="G12" s="10">
        <f t="shared" si="2"/>
        <v>0</v>
      </c>
    </row>
    <row r="13" spans="1:7" ht="30" customHeight="1">
      <c r="A13" s="2" t="s">
        <v>19</v>
      </c>
      <c r="B13" s="16" t="s">
        <v>20</v>
      </c>
      <c r="C13" s="9">
        <v>0</v>
      </c>
      <c r="D13" s="9">
        <v>0</v>
      </c>
      <c r="E13" s="10"/>
      <c r="F13" s="9">
        <v>0</v>
      </c>
      <c r="G13" s="10" t="e">
        <f t="shared" si="2"/>
        <v>#DIV/0!</v>
      </c>
    </row>
    <row r="14" spans="1:7" ht="30" customHeight="1">
      <c r="A14" s="2" t="s">
        <v>21</v>
      </c>
      <c r="B14" s="17" t="s">
        <v>22</v>
      </c>
      <c r="C14" s="9">
        <v>467000</v>
      </c>
      <c r="D14" s="9">
        <v>324109.53000000003</v>
      </c>
      <c r="E14" s="10">
        <f t="shared" ref="E14:E46" si="6">SUM((D14/C14)*100)</f>
        <v>69.40246895074948</v>
      </c>
      <c r="F14" s="9">
        <v>379652.31</v>
      </c>
      <c r="G14" s="10">
        <f t="shared" si="2"/>
        <v>85.370092967431177</v>
      </c>
    </row>
    <row r="15" spans="1:7" ht="60">
      <c r="A15" s="2" t="s">
        <v>23</v>
      </c>
      <c r="B15" s="17" t="s">
        <v>24</v>
      </c>
      <c r="C15" s="9">
        <v>2400000</v>
      </c>
      <c r="D15" s="9">
        <v>-500217.74</v>
      </c>
      <c r="E15" s="10">
        <f t="shared" si="6"/>
        <v>-20.842405833333334</v>
      </c>
      <c r="F15" s="9">
        <v>1803118</v>
      </c>
      <c r="G15" s="10">
        <f t="shared" si="2"/>
        <v>-27.741819448311201</v>
      </c>
    </row>
    <row r="16" spans="1:7" ht="30" customHeight="1">
      <c r="A16" s="11" t="s">
        <v>25</v>
      </c>
      <c r="B16" s="18" t="s">
        <v>26</v>
      </c>
      <c r="C16" s="12">
        <f>SUM(C17:C19)</f>
        <v>7300000</v>
      </c>
      <c r="D16" s="12">
        <f t="shared" ref="D16:F16" si="7">SUM(D17:D19)</f>
        <v>850688.73</v>
      </c>
      <c r="E16" s="7">
        <f t="shared" si="6"/>
        <v>11.653270273972602</v>
      </c>
      <c r="F16" s="12">
        <f t="shared" si="7"/>
        <v>818961.33</v>
      </c>
      <c r="G16" s="7">
        <f t="shared" si="2"/>
        <v>103.87410233398933</v>
      </c>
    </row>
    <row r="17" spans="1:7" ht="30" customHeight="1">
      <c r="A17" s="2" t="s">
        <v>27</v>
      </c>
      <c r="B17" s="17" t="s">
        <v>28</v>
      </c>
      <c r="C17" s="9">
        <v>3300000</v>
      </c>
      <c r="D17" s="9">
        <v>341890.76</v>
      </c>
      <c r="E17" s="10">
        <f t="shared" si="6"/>
        <v>10.360326060606061</v>
      </c>
      <c r="F17" s="9">
        <v>254000.12</v>
      </c>
      <c r="G17" s="10">
        <f t="shared" si="2"/>
        <v>134.60259782554434</v>
      </c>
    </row>
    <row r="18" spans="1:7" ht="30" customHeight="1">
      <c r="A18" s="2" t="s">
        <v>29</v>
      </c>
      <c r="B18" s="17" t="s">
        <v>30</v>
      </c>
      <c r="C18" s="9">
        <v>1700000</v>
      </c>
      <c r="D18" s="9">
        <v>305853.75</v>
      </c>
      <c r="E18" s="10">
        <f t="shared" si="6"/>
        <v>17.99139705882353</v>
      </c>
      <c r="F18" s="9">
        <v>376907.62</v>
      </c>
      <c r="G18" s="10">
        <f t="shared" si="2"/>
        <v>81.148200187621583</v>
      </c>
    </row>
    <row r="19" spans="1:7" ht="30" customHeight="1">
      <c r="A19" s="2" t="s">
        <v>31</v>
      </c>
      <c r="B19" s="17" t="s">
        <v>32</v>
      </c>
      <c r="C19" s="9">
        <v>2300000</v>
      </c>
      <c r="D19" s="9">
        <v>202944.22</v>
      </c>
      <c r="E19" s="10">
        <f t="shared" si="6"/>
        <v>8.8236617391304346</v>
      </c>
      <c r="F19" s="9">
        <v>188053.59</v>
      </c>
      <c r="G19" s="10">
        <f t="shared" si="2"/>
        <v>107.91829073829433</v>
      </c>
    </row>
    <row r="20" spans="1:7" ht="30" customHeight="1">
      <c r="A20" s="11" t="s">
        <v>33</v>
      </c>
      <c r="B20" s="18" t="s">
        <v>34</v>
      </c>
      <c r="C20" s="12">
        <v>4500000</v>
      </c>
      <c r="D20" s="12">
        <v>1213640.74</v>
      </c>
      <c r="E20" s="7">
        <f t="shared" si="6"/>
        <v>26.96979422222222</v>
      </c>
      <c r="F20" s="12">
        <v>1369620.35</v>
      </c>
      <c r="G20" s="7">
        <f t="shared" si="2"/>
        <v>88.611471054734253</v>
      </c>
    </row>
    <row r="21" spans="1:7" ht="75" customHeight="1">
      <c r="A21" s="11" t="s">
        <v>35</v>
      </c>
      <c r="B21" s="18" t="s">
        <v>36</v>
      </c>
      <c r="C21" s="12">
        <f>SUM(C22:C25)</f>
        <v>11512000</v>
      </c>
      <c r="D21" s="12">
        <f t="shared" ref="D21:F21" si="8">SUM(D22:D25)</f>
        <v>3041905.14</v>
      </c>
      <c r="E21" s="7">
        <f t="shared" si="6"/>
        <v>26.423776407227241</v>
      </c>
      <c r="F21" s="12">
        <f t="shared" si="8"/>
        <v>2418030.5599999996</v>
      </c>
      <c r="G21" s="7">
        <f t="shared" si="2"/>
        <v>125.80093859525086</v>
      </c>
    </row>
    <row r="22" spans="1:7" ht="30" customHeight="1">
      <c r="A22" s="2" t="s">
        <v>37</v>
      </c>
      <c r="B22" s="17" t="s">
        <v>38</v>
      </c>
      <c r="C22" s="9">
        <v>10500000</v>
      </c>
      <c r="D22" s="9">
        <v>2836802.3400000003</v>
      </c>
      <c r="E22" s="10">
        <f t="shared" si="6"/>
        <v>27.017165142857145</v>
      </c>
      <c r="F22" s="9">
        <v>2113335.29</v>
      </c>
      <c r="G22" s="10">
        <f t="shared" si="2"/>
        <v>134.23342492898988</v>
      </c>
    </row>
    <row r="23" spans="1:7" ht="30" customHeight="1">
      <c r="A23" s="2" t="s">
        <v>37</v>
      </c>
      <c r="B23" s="17" t="s">
        <v>39</v>
      </c>
      <c r="C23" s="9">
        <v>612000</v>
      </c>
      <c r="D23" s="9">
        <v>108326</v>
      </c>
      <c r="E23" s="10">
        <f t="shared" si="6"/>
        <v>17.700326797385621</v>
      </c>
      <c r="F23" s="9">
        <v>185217.53</v>
      </c>
      <c r="G23" s="10">
        <f t="shared" si="2"/>
        <v>58.485824748877711</v>
      </c>
    </row>
    <row r="24" spans="1:7" ht="30" customHeight="1">
      <c r="A24" s="2" t="s">
        <v>40</v>
      </c>
      <c r="B24" s="17" t="s">
        <v>41</v>
      </c>
      <c r="C24" s="9">
        <v>400000</v>
      </c>
      <c r="D24" s="9">
        <v>96712.4</v>
      </c>
      <c r="E24" s="10">
        <f t="shared" si="6"/>
        <v>24.178100000000001</v>
      </c>
      <c r="F24" s="9">
        <v>119473.61</v>
      </c>
      <c r="G24" s="10">
        <f t="shared" si="2"/>
        <v>80.948755126759792</v>
      </c>
    </row>
    <row r="25" spans="1:7" ht="30">
      <c r="A25" s="2" t="s">
        <v>42</v>
      </c>
      <c r="B25" s="16" t="s">
        <v>43</v>
      </c>
      <c r="C25" s="9">
        <v>0</v>
      </c>
      <c r="D25" s="9">
        <v>64.400000000000006</v>
      </c>
      <c r="E25" s="10" t="e">
        <f t="shared" si="6"/>
        <v>#DIV/0!</v>
      </c>
      <c r="F25" s="9">
        <v>4.13</v>
      </c>
      <c r="G25" s="10">
        <f t="shared" si="2"/>
        <v>1559.3220338983051</v>
      </c>
    </row>
    <row r="26" spans="1:7" ht="33">
      <c r="A26" s="11" t="s">
        <v>44</v>
      </c>
      <c r="B26" s="19" t="s">
        <v>45</v>
      </c>
      <c r="C26" s="12">
        <f>SUM(C27:C29)</f>
        <v>157000</v>
      </c>
      <c r="D26" s="12">
        <f t="shared" ref="D26:F26" si="9">SUM(D27:D29)</f>
        <v>82937.390000000014</v>
      </c>
      <c r="E26" s="7">
        <f t="shared" si="6"/>
        <v>52.826363057324855</v>
      </c>
      <c r="F26" s="12">
        <f t="shared" si="9"/>
        <v>141347.71</v>
      </c>
      <c r="G26" s="7">
        <f t="shared" si="2"/>
        <v>58.676146928733417</v>
      </c>
    </row>
    <row r="27" spans="1:7" ht="30">
      <c r="A27" s="2" t="s">
        <v>46</v>
      </c>
      <c r="B27" s="17" t="s">
        <v>47</v>
      </c>
      <c r="C27" s="9">
        <v>42000</v>
      </c>
      <c r="D27" s="9">
        <v>81533.27</v>
      </c>
      <c r="E27" s="10">
        <f t="shared" si="6"/>
        <v>194.12683333333334</v>
      </c>
      <c r="F27" s="9">
        <v>68872.73</v>
      </c>
      <c r="G27" s="10">
        <f t="shared" si="2"/>
        <v>118.38251511156885</v>
      </c>
    </row>
    <row r="28" spans="1:7" ht="30" customHeight="1">
      <c r="A28" s="2" t="s">
        <v>48</v>
      </c>
      <c r="B28" s="17" t="s">
        <v>49</v>
      </c>
      <c r="C28" s="9">
        <v>105000</v>
      </c>
      <c r="D28" s="9">
        <v>873.13</v>
      </c>
      <c r="E28" s="10">
        <f t="shared" si="6"/>
        <v>0.83155238095238093</v>
      </c>
      <c r="F28" s="9">
        <v>64588.32</v>
      </c>
      <c r="G28" s="10">
        <f t="shared" si="2"/>
        <v>1.3518388464044273</v>
      </c>
    </row>
    <row r="29" spans="1:7" ht="30" customHeight="1">
      <c r="A29" s="2" t="s">
        <v>50</v>
      </c>
      <c r="B29" s="17" t="s">
        <v>51</v>
      </c>
      <c r="C29" s="9">
        <v>10000</v>
      </c>
      <c r="D29" s="9">
        <v>530.99</v>
      </c>
      <c r="E29" s="10">
        <f t="shared" si="6"/>
        <v>5.3098999999999998</v>
      </c>
      <c r="F29" s="9">
        <v>7886.66</v>
      </c>
      <c r="G29" s="10">
        <f t="shared" si="2"/>
        <v>6.73276139709332</v>
      </c>
    </row>
    <row r="30" spans="1:7" ht="42.75">
      <c r="A30" s="11" t="s">
        <v>52</v>
      </c>
      <c r="B30" s="18" t="s">
        <v>53</v>
      </c>
      <c r="C30" s="12">
        <f>SUM(C31:C32)</f>
        <v>1505000</v>
      </c>
      <c r="D30" s="12">
        <f t="shared" ref="D30:F30" si="10">SUM(D31:D32)</f>
        <v>700249.27</v>
      </c>
      <c r="E30" s="7">
        <f t="shared" si="6"/>
        <v>46.528190697674418</v>
      </c>
      <c r="F30" s="12">
        <f t="shared" si="10"/>
        <v>533930</v>
      </c>
      <c r="G30" s="7">
        <f t="shared" si="2"/>
        <v>131.15001404678517</v>
      </c>
    </row>
    <row r="31" spans="1:7" ht="30" customHeight="1">
      <c r="A31" s="2" t="s">
        <v>54</v>
      </c>
      <c r="B31" s="17" t="s">
        <v>55</v>
      </c>
      <c r="C31" s="9">
        <v>1505000</v>
      </c>
      <c r="D31" s="9">
        <v>613520</v>
      </c>
      <c r="E31" s="10">
        <f t="shared" si="6"/>
        <v>40.765448504983389</v>
      </c>
      <c r="F31" s="9">
        <v>533930</v>
      </c>
      <c r="G31" s="10">
        <f t="shared" si="2"/>
        <v>114.90644841084037</v>
      </c>
    </row>
    <row r="32" spans="1:7" ht="30" customHeight="1">
      <c r="A32" s="2" t="s">
        <v>56</v>
      </c>
      <c r="B32" s="17" t="s">
        <v>57</v>
      </c>
      <c r="C32" s="9">
        <v>0</v>
      </c>
      <c r="D32" s="9">
        <v>86729.27</v>
      </c>
      <c r="E32" s="10" t="e">
        <f t="shared" si="6"/>
        <v>#DIV/0!</v>
      </c>
      <c r="F32" s="9">
        <v>0</v>
      </c>
      <c r="G32" s="10" t="e">
        <f t="shared" si="2"/>
        <v>#DIV/0!</v>
      </c>
    </row>
    <row r="33" spans="1:7" ht="42.75">
      <c r="A33" s="14" t="s">
        <v>58</v>
      </c>
      <c r="B33" s="20" t="s">
        <v>59</v>
      </c>
      <c r="C33" s="12">
        <f>SUM(C34:C36)</f>
        <v>1208000</v>
      </c>
      <c r="D33" s="12">
        <f t="shared" ref="D33:F33" si="11">SUM(D34:D36)</f>
        <v>340640.64</v>
      </c>
      <c r="E33" s="7">
        <f t="shared" si="6"/>
        <v>28.198728476821195</v>
      </c>
      <c r="F33" s="12">
        <f t="shared" si="11"/>
        <v>1087107.19</v>
      </c>
      <c r="G33" s="7">
        <f t="shared" si="2"/>
        <v>31.334595441319824</v>
      </c>
    </row>
    <row r="34" spans="1:7" ht="30" customHeight="1">
      <c r="A34" s="2" t="s">
        <v>60</v>
      </c>
      <c r="B34" s="17" t="s">
        <v>61</v>
      </c>
      <c r="C34" s="9">
        <v>300000</v>
      </c>
      <c r="D34" s="9">
        <v>0</v>
      </c>
      <c r="E34" s="10">
        <f t="shared" si="6"/>
        <v>0</v>
      </c>
      <c r="F34" s="9">
        <v>0</v>
      </c>
      <c r="G34" s="10" t="e">
        <f t="shared" si="2"/>
        <v>#DIV/0!</v>
      </c>
    </row>
    <row r="35" spans="1:7" ht="30" customHeight="1">
      <c r="A35" s="2" t="s">
        <v>62</v>
      </c>
      <c r="B35" s="17" t="s">
        <v>63</v>
      </c>
      <c r="C35" s="9">
        <v>900000</v>
      </c>
      <c r="D35" s="9">
        <v>340640.64</v>
      </c>
      <c r="E35" s="10">
        <f t="shared" si="6"/>
        <v>37.848960000000005</v>
      </c>
      <c r="F35" s="9">
        <v>1019080.5</v>
      </c>
      <c r="G35" s="10">
        <f t="shared" si="2"/>
        <v>33.426273979337253</v>
      </c>
    </row>
    <row r="36" spans="1:7" ht="30" customHeight="1">
      <c r="A36" s="21" t="s">
        <v>64</v>
      </c>
      <c r="B36" s="17" t="s">
        <v>65</v>
      </c>
      <c r="C36" s="9">
        <v>8000</v>
      </c>
      <c r="D36" s="9">
        <v>0</v>
      </c>
      <c r="E36" s="10">
        <f t="shared" si="6"/>
        <v>0</v>
      </c>
      <c r="F36" s="9">
        <v>68026.69</v>
      </c>
      <c r="G36" s="10">
        <f t="shared" si="2"/>
        <v>0</v>
      </c>
    </row>
    <row r="37" spans="1:7" ht="28.5">
      <c r="A37" s="11" t="s">
        <v>66</v>
      </c>
      <c r="B37" s="18" t="s">
        <v>67</v>
      </c>
      <c r="C37" s="12">
        <v>1158000</v>
      </c>
      <c r="D37" s="12">
        <v>113332.67</v>
      </c>
      <c r="E37" s="7">
        <f t="shared" si="6"/>
        <v>9.7869317789291888</v>
      </c>
      <c r="F37" s="12">
        <v>671437</v>
      </c>
      <c r="G37" s="7">
        <f t="shared" si="2"/>
        <v>16.87912194293731</v>
      </c>
    </row>
    <row r="38" spans="1:7" ht="14.25">
      <c r="A38" s="11" t="s">
        <v>68</v>
      </c>
      <c r="B38" s="18" t="s">
        <v>69</v>
      </c>
      <c r="C38" s="12">
        <f>SUM(C39:C40)</f>
        <v>0</v>
      </c>
      <c r="D38" s="12">
        <f t="shared" ref="D38:F38" si="12">SUM(D39:D40)</f>
        <v>-12856.47</v>
      </c>
      <c r="E38" s="7" t="e">
        <f t="shared" si="6"/>
        <v>#DIV/0!</v>
      </c>
      <c r="F38" s="12">
        <f t="shared" si="12"/>
        <v>0</v>
      </c>
      <c r="G38" s="7" t="e">
        <f t="shared" si="2"/>
        <v>#DIV/0!</v>
      </c>
    </row>
    <row r="39" spans="1:7" ht="30" customHeight="1">
      <c r="A39" s="2" t="s">
        <v>70</v>
      </c>
      <c r="B39" s="17" t="s">
        <v>71</v>
      </c>
      <c r="C39" s="9"/>
      <c r="D39" s="9">
        <v>0</v>
      </c>
      <c r="E39" s="10" t="e">
        <f t="shared" si="6"/>
        <v>#DIV/0!</v>
      </c>
      <c r="F39" s="9">
        <v>0</v>
      </c>
      <c r="G39" s="10" t="e">
        <f t="shared" si="2"/>
        <v>#DIV/0!</v>
      </c>
    </row>
    <row r="40" spans="1:7" ht="30" customHeight="1">
      <c r="A40" s="2" t="s">
        <v>72</v>
      </c>
      <c r="B40" s="16" t="s">
        <v>73</v>
      </c>
      <c r="C40" s="9"/>
      <c r="D40" s="9">
        <v>-12856.47</v>
      </c>
      <c r="E40" s="10" t="e">
        <f t="shared" si="6"/>
        <v>#DIV/0!</v>
      </c>
      <c r="F40" s="9">
        <v>0</v>
      </c>
      <c r="G40" s="10" t="e">
        <f t="shared" si="2"/>
        <v>#DIV/0!</v>
      </c>
    </row>
    <row r="41" spans="1:7" ht="14.25">
      <c r="A41" s="11" t="s">
        <v>74</v>
      </c>
      <c r="B41" s="18" t="s">
        <v>75</v>
      </c>
      <c r="C41" s="12">
        <f>SUM(C42)</f>
        <v>695460255.1500001</v>
      </c>
      <c r="D41" s="12">
        <f>D42+D47</f>
        <v>144400986.25</v>
      </c>
      <c r="E41" s="7">
        <f t="shared" si="6"/>
        <v>20.763370038860803</v>
      </c>
      <c r="F41" s="12">
        <f t="shared" ref="D41:F41" si="13">SUM(F42)</f>
        <v>115097474.81</v>
      </c>
      <c r="G41" s="7">
        <f t="shared" si="2"/>
        <v>125.45973444541116</v>
      </c>
    </row>
    <row r="42" spans="1:7" ht="48" customHeight="1">
      <c r="A42" s="11" t="s">
        <v>76</v>
      </c>
      <c r="B42" s="18" t="s">
        <v>77</v>
      </c>
      <c r="C42" s="12">
        <f>SUM(C43:C46)</f>
        <v>695460255.1500001</v>
      </c>
      <c r="D42" s="12">
        <f>SUM(D43:D46)</f>
        <v>144495144.72</v>
      </c>
      <c r="E42" s="7">
        <f t="shared" si="6"/>
        <v>20.776909054110448</v>
      </c>
      <c r="F42" s="12">
        <f>SUM(F43:F47)</f>
        <v>115097474.81</v>
      </c>
      <c r="G42" s="7">
        <f t="shared" si="2"/>
        <v>125.54154203515667</v>
      </c>
    </row>
    <row r="43" spans="1:7" ht="30">
      <c r="A43" s="22" t="s">
        <v>78</v>
      </c>
      <c r="B43" s="17" t="s">
        <v>79</v>
      </c>
      <c r="C43" s="9">
        <v>242585375</v>
      </c>
      <c r="D43" s="9">
        <v>60646344</v>
      </c>
      <c r="E43" s="10">
        <f t="shared" si="6"/>
        <v>25.000000103056504</v>
      </c>
      <c r="F43" s="9">
        <v>38498076</v>
      </c>
      <c r="G43" s="10">
        <f t="shared" si="2"/>
        <v>157.53084387905517</v>
      </c>
    </row>
    <row r="44" spans="1:7" ht="45">
      <c r="A44" s="22" t="s">
        <v>80</v>
      </c>
      <c r="B44" s="17" t="s">
        <v>81</v>
      </c>
      <c r="C44" s="9">
        <v>60297884.609999999</v>
      </c>
      <c r="D44" s="9">
        <v>4547113.9000000004</v>
      </c>
      <c r="E44" s="10">
        <f t="shared" si="6"/>
        <v>7.5410836207774556</v>
      </c>
      <c r="F44" s="9">
        <v>5515673.2000000002</v>
      </c>
      <c r="G44" s="10">
        <f t="shared" si="2"/>
        <v>82.439871528284172</v>
      </c>
    </row>
    <row r="45" spans="1:7" ht="30" customHeight="1">
      <c r="A45" s="22" t="s">
        <v>82</v>
      </c>
      <c r="B45" s="17" t="s">
        <v>83</v>
      </c>
      <c r="C45" s="9">
        <v>366741525.76000005</v>
      </c>
      <c r="D45" s="9">
        <v>73472955.820000008</v>
      </c>
      <c r="E45" s="10">
        <f t="shared" si="6"/>
        <v>20.03398869755523</v>
      </c>
      <c r="F45" s="9">
        <v>65140278.609999999</v>
      </c>
      <c r="G45" s="10">
        <f t="shared" si="2"/>
        <v>112.79189679228791</v>
      </c>
    </row>
    <row r="46" spans="1:7" ht="30" customHeight="1">
      <c r="A46" s="22" t="s">
        <v>84</v>
      </c>
      <c r="B46" s="17" t="s">
        <v>85</v>
      </c>
      <c r="C46" s="9">
        <v>25835469.780000001</v>
      </c>
      <c r="D46" s="9">
        <v>5828731</v>
      </c>
      <c r="E46" s="10">
        <f t="shared" si="6"/>
        <v>22.560963859508341</v>
      </c>
      <c r="F46" s="9">
        <v>5943447</v>
      </c>
      <c r="G46" s="10">
        <f t="shared" si="2"/>
        <v>98.069874266566188</v>
      </c>
    </row>
    <row r="47" spans="1:7" ht="45">
      <c r="A47" s="22" t="s">
        <v>86</v>
      </c>
      <c r="B47" s="16" t="s">
        <v>87</v>
      </c>
      <c r="C47" s="9"/>
      <c r="D47" s="9">
        <v>-94158.47</v>
      </c>
      <c r="E47" s="10"/>
      <c r="F47" s="9">
        <v>0</v>
      </c>
      <c r="G47" s="10" t="e">
        <f t="shared" si="2"/>
        <v>#DIV/0!</v>
      </c>
    </row>
    <row r="48" spans="1:7" ht="20.100000000000001" customHeight="1">
      <c r="A48" s="23"/>
      <c r="B48" s="18" t="s">
        <v>88</v>
      </c>
      <c r="C48" s="12">
        <f>SUM(C6+C41)</f>
        <v>1073691255.1500001</v>
      </c>
      <c r="D48" s="12">
        <f t="shared" ref="D48:F48" si="14">SUM(D6+D41)</f>
        <v>260965797.59999999</v>
      </c>
      <c r="E48" s="7">
        <f>SUM((D48/C48)*100)</f>
        <v>24.305478539409521</v>
      </c>
      <c r="F48" s="12">
        <f t="shared" si="14"/>
        <v>178888724.24000001</v>
      </c>
      <c r="G48" s="7">
        <f t="shared" si="2"/>
        <v>145.88163603307052</v>
      </c>
    </row>
    <row r="49" spans="3:7" ht="9" customHeight="1">
      <c r="C49" s="24"/>
      <c r="D49" s="24"/>
      <c r="E49" s="24"/>
      <c r="F49" s="24"/>
      <c r="G49" s="25"/>
    </row>
  </sheetData>
  <mergeCells count="2">
    <mergeCell ref="F1:G1"/>
    <mergeCell ref="A3:F3"/>
  </mergeCells>
  <pageMargins left="0.75" right="0.75" top="1" bottom="1" header="0.5" footer="0.5"/>
  <pageSetup paperSize="9" scale="73" orientation="landscape" r:id="rId1"/>
  <rowBreaks count="2" manualBreakCount="2">
    <brk id="15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APK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Наталья Н. Клыкова</cp:lastModifiedBy>
  <cp:lastPrinted>2024-10-08T04:32:00Z</cp:lastPrinted>
  <dcterms:created xsi:type="dcterms:W3CDTF">2005-08-18T04:46:00Z</dcterms:created>
  <dcterms:modified xsi:type="dcterms:W3CDTF">2026-04-12T23:03:49Z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80596B9CB12C4FD3A09FDB3CCA293CAB_13</vt:lpwstr>
  </property>
  <property fmtid="{D5CDD505-2E9C-101B-9397-08002B2CF9AE}" pid="3" name="KSOProductBuildVer">
    <vt:lpwstr>1049-12.2.0.20326</vt:lpwstr>
  </property>
</Properties>
</file>