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00"/>
  </bookViews>
  <sheets>
    <sheet name="март" sheetId="1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<sst xmlns="http://schemas.openxmlformats.org/spreadsheetml/2006/main" count="94" uniqueCount="93">
  <si>
    <t>Приложение № 1</t>
  </si>
  <si>
    <t xml:space="preserve">Сведения об исполнении доходов  бюджета округа по видам доходов за I полугодие 2026 года (руб.) </t>
  </si>
  <si>
    <t>Код бюджетной классификации Российской Федерации</t>
  </si>
  <si>
    <t>Наименование дохода</t>
  </si>
  <si>
    <t>Утвержденные бюджетные назначения (годовой план) в соответствии с отчетом об исполнении консолидированного бюджета Анучинского МО (форма ОКУД 0503317) по состоянию на 01.07.2026</t>
  </si>
  <si>
    <t>Фактически исполнено по состоянию на 01.07.2026</t>
  </si>
  <si>
    <t>% исполнения годового плана по состоянию на 01.07.2026</t>
  </si>
  <si>
    <t>Фактически исполнено по состоянию на 01.07.2025</t>
  </si>
  <si>
    <t>Темп роста к соответствующему периоду прошлого года, %</t>
  </si>
  <si>
    <t xml:space="preserve">000 1 00 00000 00 0000 000 </t>
  </si>
  <si>
    <t>НАЛОГОВЫЕ И НЕНАЛОГОВЫЕ ДОХОДЫ</t>
  </si>
  <si>
    <t>000 1 01 00000 00 0000 000</t>
  </si>
  <si>
    <t>НАЛОГИ НА ПРИБЫЛЬ, ДОХОДЫ</t>
  </si>
  <si>
    <t>000 1 01 02000 01 0000 110</t>
  </si>
  <si>
    <t>Налог на доходы физических лиц</t>
  </si>
  <si>
    <t>000 1 03 00000 00 0000 000</t>
  </si>
  <si>
    <t>НАЛОГИ НА ТОВАРЫ (РАБОТЫ, УСЛУГИ), РЕАЛИЗУЕМЫЕ НА ТЕРРИТОРИИ РОССИЙСКОЙ ФЕДЕРАЦИИ</t>
  </si>
  <si>
    <t>000 1 03 02000 01 0000 110</t>
  </si>
  <si>
    <t>Акцизы на нефтепродукты</t>
  </si>
  <si>
    <t>000 1 05 00000 00 0000 000</t>
  </si>
  <si>
    <t>НАЛОГИ НА СОВОКУПНЫЙ ДОХОД</t>
  </si>
  <si>
    <t>000 1 05 01000 00 0000 110</t>
  </si>
  <si>
    <t>Налог, взимаемый в связи с применением упрощенной системы налогообложения</t>
  </si>
  <si>
    <t>000 1 05 02000 02 0000 110</t>
  </si>
  <si>
    <t>Единый налог на вмененный доход для отдельных видов деятельности</t>
  </si>
  <si>
    <t>000 1 05 03000 01 0000 110</t>
  </si>
  <si>
    <t>Единый сельскохозяйственный налог</t>
  </si>
  <si>
    <t>000 1 05 04000 02 0000 110</t>
  </si>
  <si>
    <t>Налог, взимаемый в связи с применением патентной системы налогообложения, зачисляемый в бюджеты муниципальных округов</t>
  </si>
  <si>
    <t>000 1 06 00000 00 0000 000</t>
  </si>
  <si>
    <t>НАЛОГИ НА ИМУЩЕСТВО</t>
  </si>
  <si>
    <t>000 1 06 01000 00 0000 110</t>
  </si>
  <si>
    <t>Налог на имущество физических лиц</t>
  </si>
  <si>
    <t>000 1 06 06030 14 0000 110</t>
  </si>
  <si>
    <t>Земельный налог с организаций</t>
  </si>
  <si>
    <t>000 1 06 06040 14 0000 110</t>
  </si>
  <si>
    <t>Земельный налог с физических лиц</t>
  </si>
  <si>
    <t>000 1 08 00000 00 0000 000</t>
  </si>
  <si>
    <t>ГОСУДАРСТВЕННАЯ ПОШЛИНА</t>
  </si>
  <si>
    <t>000 1 11 00000 00 0000 000</t>
  </si>
  <si>
    <t>ДОХОДЫ ОТ ИСПОЛЬЗОВАНИЯ ИМУЩЕСТВА, НАХОДЯЩЕГОСЯ В ГОСУДАРСТВЕННОЙ И МУНИЦИПАЛЬНОЙ СОБСТВЕННОСТИ</t>
  </si>
  <si>
    <t>000 1 11 05000 14 0000 120</t>
  </si>
  <si>
    <t>Доходы от арендной платы за земельные участки</t>
  </si>
  <si>
    <t>Доходы от сдачи в аренду имущества</t>
  </si>
  <si>
    <t>000 1 11 09000 14 0000 120</t>
  </si>
  <si>
    <t>Прочие поступления от использования имущества</t>
  </si>
  <si>
    <t>000 1 11 05300 14 0000 120</t>
  </si>
  <si>
    <t>Плата по соглашениям об установлении сервитута в отношении земельных участков</t>
  </si>
  <si>
    <t>000 1 12 00000 00 0000 000</t>
  </si>
  <si>
    <t xml:space="preserve">ПЛАТЕЖИ ПРИ ПОЛЬЗОВАНИИ ПРИРОДНЫМИ РЕСУРСАМИ </t>
  </si>
  <si>
    <t>000 1 12 01010 01 0000 120</t>
  </si>
  <si>
    <t xml:space="preserve">Плата за выбросы загрязняющих веществ в атмосферный воздух стационарными объектами </t>
  </si>
  <si>
    <t>000 1 12 01030 01 0000 120</t>
  </si>
  <si>
    <t>Плата за сбросы загрязняющих веществ в водные объекты</t>
  </si>
  <si>
    <t>000 1 12 01040 01 0000 120</t>
  </si>
  <si>
    <t>Плата за размещение отходов производства</t>
  </si>
  <si>
    <t>000 1 13 00000 00 0000 000</t>
  </si>
  <si>
    <t>ДОХОДЫ ОТ ОКАЗАНИЯ ПЛАТНЫХ УСЛУГ (РАБОТ) И КОМПЕНСАЦИИ ЗАТРАТ ГОСУДАРСТВА</t>
  </si>
  <si>
    <t>000 1 13 01000 14 0000 130</t>
  </si>
  <si>
    <t xml:space="preserve">Доходы от оказания платных услуг (работ) </t>
  </si>
  <si>
    <t>000 1 13 02000 14 0000 130</t>
  </si>
  <si>
    <t>Прочие доходы от компенсации затрат бюджетов муниципальных округов</t>
  </si>
  <si>
    <t>000 1 14 00000 00 0000 000</t>
  </si>
  <si>
    <t>ДОХОДЫ ОТ ПРОДАЖИ МАТЕРИАЛЬНЫХ И НЕМАТЕРИАЛЬНЫХ АКТИВОВ</t>
  </si>
  <si>
    <t>000 1 14 02000 00 0000 000</t>
  </si>
  <si>
    <t>Доходы от реализации имущества</t>
  </si>
  <si>
    <t>000 1 14 06000 00 0000 430</t>
  </si>
  <si>
    <t>Доходы от продажи земельных участков</t>
  </si>
  <si>
    <t xml:space="preserve"> 000 114 06300 00 0000 430</t>
  </si>
  <si>
    <t>Плата за увеличение площади земельных участков</t>
  </si>
  <si>
    <t>000 1 16 00000 00 0000 000</t>
  </si>
  <si>
    <t>ШТРАФЫ, САНКЦИИ, ВОЗМЕЩЕНИЕ УЩЕРБА</t>
  </si>
  <si>
    <t>000 1 17 00000 00 0000 000</t>
  </si>
  <si>
    <t>ПРОЧИЕ НЕНАЛОГОВЫЕ ДОХОДЫ</t>
  </si>
  <si>
    <t>000 1 17 01000 14 0000 180</t>
  </si>
  <si>
    <t>Невыясненные поступления</t>
  </si>
  <si>
    <t>000 1 17 05040 14 0000 180</t>
  </si>
  <si>
    <t>Прочие неналоговые доходы бюджетов муниципальных округов</t>
  </si>
  <si>
    <t>000 2 00 00000 00 0000 000</t>
  </si>
  <si>
    <t>БЕЗВОЗМЕЗДНЫЕ ПОСТУПЛЕНИЯ</t>
  </si>
  <si>
    <t>000 2 02 00000 00 0000 000</t>
  </si>
  <si>
    <t>Безвозмездные поступления от других бюджетов бюджетной системы Российской Федерации</t>
  </si>
  <si>
    <t>000 2 02 10000 00 0000 150</t>
  </si>
  <si>
    <t>Дотации бюджетам бюджетной системы Российской Федерации</t>
  </si>
  <si>
    <t>000 2 02 20000 00 0000 000</t>
  </si>
  <si>
    <t>Субсидии бюджетам бюджетной системы Российской Федерации (межбюджетные субсидии)</t>
  </si>
  <si>
    <t>000 2 02 30000 00 0000 150</t>
  </si>
  <si>
    <t>Субвенции бюджетам бюджетной системы Российской Федерации</t>
  </si>
  <si>
    <t>000 2 02 40000 00 0000 150</t>
  </si>
  <si>
    <t>Иные межбюджетные трансферты</t>
  </si>
  <si>
    <t>000 2 19 060000 14 0000 150</t>
  </si>
  <si>
    <t>Возврат прочих остатков субсидий, субвенций и иных межбюджетных трансфертов, имеющих целевое назначение</t>
  </si>
  <si>
    <t>ВСЕГО ДОХОДОВ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</si>
</sst>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_ "/>
  </numFmts>
  <fonts count="32">
    <font>
      <sz val="10"/>
      <name val="Arial Cyr"/>
      <charset val="204"/>
    </font>
    <font>
      <sz val="12"/>
      <name val="Times New Roman"/>
      <charset val="204"/>
    </font>
    <font>
      <b/>
      <sz val="12"/>
      <color theme="1"/>
      <name val="Times New Roman"/>
      <charset val="134"/>
    </font>
    <font>
      <sz val="11"/>
      <name val="Times New Roman"/>
      <charset val="204"/>
    </font>
    <font>
      <sz val="11"/>
      <color rgb="FF000000"/>
      <name val="Times New Roman"/>
      <charset val="134"/>
    </font>
    <font>
      <b/>
      <sz val="11"/>
      <name val="Times New Roman"/>
      <charset val="204"/>
    </font>
    <font>
      <b/>
      <sz val="11"/>
      <color rgb="FF000000"/>
      <name val="Times New Roman"/>
      <charset val="204"/>
    </font>
    <font>
      <sz val="11"/>
      <color rgb="FF000000"/>
      <name val="Times New Roman"/>
      <charset val="204"/>
    </font>
    <font>
      <b/>
      <sz val="13"/>
      <name val="Times New Roman"/>
      <charset val="204"/>
    </font>
    <font>
      <sz val="10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color rgb="FF000000"/>
      <name val="Arial Cyr"/>
      <charset val="134"/>
    </font>
    <font>
      <sz val="8"/>
      <color rgb="FF00000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176" fontId="10" fillId="0" borderId="0" applyFont="0" applyFill="0" applyBorder="0" applyAlignment="0" applyProtection="0">
      <alignment vertical="center"/>
    </xf>
    <xf numFmtId="177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178" fontId="10" fillId="0" borderId="0" applyFont="0" applyFill="0" applyBorder="0" applyAlignment="0" applyProtection="0">
      <alignment vertical="center"/>
    </xf>
    <xf numFmtId="179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3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6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49" fontId="30" fillId="0" borderId="4">
      <alignment vertical="top" wrapText="1"/>
    </xf>
    <xf numFmtId="49" fontId="31" fillId="0" borderId="4">
      <alignment horizontal="center"/>
    </xf>
  </cellStyleXfs>
  <cellXfs count="29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2" fontId="5" fillId="0" borderId="1" xfId="0" applyNumberFormat="1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180" fontId="6" fillId="0" borderId="1" xfId="0" applyNumberFormat="1" applyFont="1" applyBorder="1" applyAlignment="1">
      <alignment horizontal="center" vertical="top" wrapText="1"/>
    </xf>
    <xf numFmtId="2" fontId="6" fillId="0" borderId="1" xfId="0" applyNumberFormat="1" applyFont="1" applyBorder="1" applyAlignment="1">
      <alignment horizontal="center" vertical="top" wrapText="1"/>
    </xf>
    <xf numFmtId="0" fontId="3" fillId="0" borderId="0" xfId="0" applyFont="1" applyAlignment="1">
      <alignment vertical="top" wrapText="1"/>
    </xf>
    <xf numFmtId="180" fontId="3" fillId="0" borderId="1" xfId="0" applyNumberFormat="1" applyFont="1" applyBorder="1" applyAlignment="1">
      <alignment horizontal="center" vertical="top" wrapText="1"/>
    </xf>
    <xf numFmtId="2" fontId="7" fillId="0" borderId="1" xfId="0" applyNumberFormat="1" applyFont="1" applyBorder="1" applyAlignment="1">
      <alignment horizontal="center" vertical="top" wrapText="1"/>
    </xf>
    <xf numFmtId="49" fontId="5" fillId="0" borderId="1" xfId="0" applyNumberFormat="1" applyFont="1" applyBorder="1" applyAlignment="1">
      <alignment horizontal="center" vertical="top" wrapText="1"/>
    </xf>
    <xf numFmtId="180" fontId="5" fillId="0" borderId="1" xfId="0" applyNumberFormat="1" applyFont="1" applyBorder="1" applyAlignment="1">
      <alignment horizontal="center" vertical="top" wrapText="1"/>
    </xf>
    <xf numFmtId="0" fontId="3" fillId="0" borderId="3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0" fontId="4" fillId="2" borderId="1" xfId="0" applyFont="1" applyFill="1" applyBorder="1" applyAlignment="1">
      <alignment vertical="top" wrapText="1"/>
    </xf>
    <xf numFmtId="0" fontId="3" fillId="0" borderId="1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49" fontId="5" fillId="0" borderId="1" xfId="0" applyNumberFormat="1" applyFont="1" applyBorder="1" applyAlignment="1">
      <alignment horizontal="left" vertical="top" wrapText="1"/>
    </xf>
    <xf numFmtId="49" fontId="7" fillId="0" borderId="4" xfId="50" applyFont="1" applyAlignment="1">
      <alignment horizontal="center" vertical="top" wrapText="1"/>
    </xf>
    <xf numFmtId="49" fontId="3" fillId="0" borderId="1" xfId="0" applyNumberFormat="1" applyFont="1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2" fontId="9" fillId="0" borderId="0" xfId="0" applyNumberFormat="1" applyFont="1" applyAlignment="1">
      <alignment horizontal="center" vertical="top" wrapText="1"/>
    </xf>
    <xf numFmtId="2" fontId="6" fillId="0" borderId="0" xfId="0" applyNumberFormat="1" applyFont="1" applyAlignment="1">
      <alignment horizontal="center" vertical="top" wrapText="1"/>
    </xf>
  </cellXfs>
  <cellStyles count="51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st16" xfId="49"/>
    <cellStyle name="xl43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9"/>
  <sheetViews>
    <sheetView tabSelected="1" view="pageBreakPreview" zoomScaleNormal="100" workbookViewId="0">
      <pane ySplit="5" topLeftCell="A37" activePane="bottomLeft" state="frozen"/>
      <selection/>
      <selection pane="bottomLeft" activeCell="F47" sqref="F47"/>
    </sheetView>
  </sheetViews>
  <sheetFormatPr defaultColWidth="9" defaultRowHeight="12.75" outlineLevelCol="6"/>
  <cols>
    <col min="1" max="1" width="35.7111111111111" style="1" customWidth="1"/>
    <col min="2" max="2" width="46.4222222222222" style="1" customWidth="1"/>
    <col min="3" max="3" width="25.7111111111111" style="1" customWidth="1"/>
    <col min="4" max="4" width="18" style="1" customWidth="1"/>
    <col min="5" max="5" width="12.7111111111111" style="1" customWidth="1"/>
    <col min="6" max="6" width="19.7111111111111" style="1" customWidth="1"/>
    <col min="7" max="7" width="11.7111111111111" style="1" customWidth="1"/>
    <col min="8" max="16384" width="9" style="1"/>
  </cols>
  <sheetData>
    <row r="1" ht="15.75" spans="6:7">
      <c r="F1" s="2" t="s">
        <v>0</v>
      </c>
      <c r="G1" s="3"/>
    </row>
    <row r="3" ht="15.75" customHeight="1" spans="1:6">
      <c r="A3" s="4" t="s">
        <v>1</v>
      </c>
      <c r="B3" s="4"/>
      <c r="C3" s="4"/>
      <c r="D3" s="4"/>
      <c r="E3" s="4"/>
      <c r="F3" s="4"/>
    </row>
    <row r="5" ht="153" customHeight="1" spans="1:7">
      <c r="A5" s="5" t="s">
        <v>2</v>
      </c>
      <c r="B5" s="5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</row>
    <row r="6" ht="30" customHeight="1" spans="1:7">
      <c r="A6" s="7" t="s">
        <v>9</v>
      </c>
      <c r="B6" s="8" t="s">
        <v>10</v>
      </c>
      <c r="C6" s="9">
        <f>SUM(C7+C9+C11+C16+C20+C21+C26+C30+C33+C37+C38)</f>
        <v>449693000</v>
      </c>
      <c r="D6" s="9">
        <f t="shared" ref="D6:F6" si="0">SUM(D7+D9+D11+D16+D20+D21+D26+D30+D33+D37+D38)</f>
        <v>243892463.331</v>
      </c>
      <c r="E6" s="10">
        <f t="shared" ref="E6:E13" si="1">SUM((D6/C6)*100)</f>
        <v>54.2353257291085</v>
      </c>
      <c r="F6" s="9">
        <f t="shared" si="0"/>
        <v>152502550.64</v>
      </c>
      <c r="G6" s="10">
        <f t="shared" ref="G6:G48" si="2">SUM((D6/F6)*100)</f>
        <v>159.926809294316</v>
      </c>
    </row>
    <row r="7" ht="30" customHeight="1" spans="1:7">
      <c r="A7" s="7" t="s">
        <v>11</v>
      </c>
      <c r="B7" s="8" t="s">
        <v>12</v>
      </c>
      <c r="C7" s="9">
        <f>SUM(C8)</f>
        <v>374710000</v>
      </c>
      <c r="D7" s="9">
        <f t="shared" ref="D7:F7" si="3">SUM(D8)</f>
        <v>210192583.74</v>
      </c>
      <c r="E7" s="10">
        <f t="shared" si="1"/>
        <v>56.0947355928585</v>
      </c>
      <c r="F7" s="9">
        <f t="shared" si="3"/>
        <v>120181118.41</v>
      </c>
      <c r="G7" s="10">
        <f t="shared" si="2"/>
        <v>174.896511632488</v>
      </c>
    </row>
    <row r="8" ht="30" customHeight="1" spans="1:7">
      <c r="A8" s="5" t="s">
        <v>13</v>
      </c>
      <c r="B8" s="11" t="s">
        <v>14</v>
      </c>
      <c r="C8" s="12">
        <v>374710000</v>
      </c>
      <c r="D8" s="12">
        <v>210192583.74</v>
      </c>
      <c r="E8" s="13">
        <f t="shared" si="1"/>
        <v>56.0947355928585</v>
      </c>
      <c r="F8" s="12">
        <v>120181118.41</v>
      </c>
      <c r="G8" s="13">
        <f t="shared" si="2"/>
        <v>174.896511632488</v>
      </c>
    </row>
    <row r="9" ht="45" customHeight="1" spans="1:7">
      <c r="A9" s="14" t="s">
        <v>15</v>
      </c>
      <c r="B9" s="8" t="s">
        <v>16</v>
      </c>
      <c r="C9" s="15">
        <f>SUM(C10)</f>
        <v>45376000</v>
      </c>
      <c r="D9" s="15">
        <f t="shared" ref="D9:F9" si="4">SUM(D10)</f>
        <v>20150373.61</v>
      </c>
      <c r="E9" s="10">
        <f t="shared" si="1"/>
        <v>44.4075582025741</v>
      </c>
      <c r="F9" s="15">
        <f t="shared" si="4"/>
        <v>15385691.42</v>
      </c>
      <c r="G9" s="10">
        <f t="shared" si="2"/>
        <v>130.968268243092</v>
      </c>
    </row>
    <row r="10" ht="30" customHeight="1" spans="1:7">
      <c r="A10" s="5" t="s">
        <v>17</v>
      </c>
      <c r="B10" s="16" t="s">
        <v>18</v>
      </c>
      <c r="C10" s="12">
        <v>45376000</v>
      </c>
      <c r="D10" s="12">
        <v>20150373.61</v>
      </c>
      <c r="E10" s="13">
        <f t="shared" si="1"/>
        <v>44.4075582025741</v>
      </c>
      <c r="F10" s="12">
        <v>15385691.42</v>
      </c>
      <c r="G10" s="10">
        <f t="shared" si="2"/>
        <v>130.968268243092</v>
      </c>
    </row>
    <row r="11" ht="28.5" spans="1:7">
      <c r="A11" s="17" t="s">
        <v>19</v>
      </c>
      <c r="B11" s="8" t="s">
        <v>20</v>
      </c>
      <c r="C11" s="15">
        <f>SUM(C12:C15)</f>
        <v>2267000</v>
      </c>
      <c r="D11" s="15">
        <f t="shared" ref="D11:F11" si="5">SUM(D12:D15)</f>
        <v>565855.26</v>
      </c>
      <c r="E11" s="10">
        <f t="shared" si="1"/>
        <v>24.9605319805911</v>
      </c>
      <c r="F11" s="15">
        <f t="shared" si="5"/>
        <v>4062918.3</v>
      </c>
      <c r="G11" s="10">
        <f t="shared" si="2"/>
        <v>13.9273108199099</v>
      </c>
    </row>
    <row r="12" ht="30" spans="1:7">
      <c r="A12" s="5" t="s">
        <v>21</v>
      </c>
      <c r="B12" s="18" t="s">
        <v>22</v>
      </c>
      <c r="C12" s="12">
        <v>0</v>
      </c>
      <c r="D12" s="12">
        <v>0</v>
      </c>
      <c r="E12" s="13" t="e">
        <f t="shared" si="1"/>
        <v>#DIV/0!</v>
      </c>
      <c r="F12" s="12">
        <v>361461.92</v>
      </c>
      <c r="G12" s="13">
        <f t="shared" si="2"/>
        <v>0</v>
      </c>
    </row>
    <row r="13" ht="30" customHeight="1" spans="1:7">
      <c r="A13" s="5" t="s">
        <v>23</v>
      </c>
      <c r="B13" s="19" t="s">
        <v>24</v>
      </c>
      <c r="C13" s="12">
        <v>0</v>
      </c>
      <c r="D13" s="12">
        <v>1153.05</v>
      </c>
      <c r="E13" s="13" t="e">
        <f t="shared" si="1"/>
        <v>#DIV/0!</v>
      </c>
      <c r="F13" s="12">
        <v>-24.26</v>
      </c>
      <c r="G13" s="13">
        <f t="shared" si="2"/>
        <v>-4752.88540807914</v>
      </c>
    </row>
    <row r="14" ht="30" customHeight="1" spans="1:7">
      <c r="A14" s="5" t="s">
        <v>25</v>
      </c>
      <c r="B14" s="20" t="s">
        <v>26</v>
      </c>
      <c r="C14" s="12">
        <v>467000</v>
      </c>
      <c r="D14" s="12">
        <v>388048</v>
      </c>
      <c r="E14" s="13">
        <f t="shared" ref="E14:E46" si="6">SUM((D14/C14)*100)</f>
        <v>83.0937901498929</v>
      </c>
      <c r="F14" s="12">
        <v>412023.24</v>
      </c>
      <c r="G14" s="13">
        <f t="shared" si="2"/>
        <v>94.1810952217161</v>
      </c>
    </row>
    <row r="15" ht="60" spans="1:7">
      <c r="A15" s="5" t="s">
        <v>27</v>
      </c>
      <c r="B15" s="20" t="s">
        <v>28</v>
      </c>
      <c r="C15" s="12">
        <v>1800000</v>
      </c>
      <c r="D15" s="12">
        <v>176654.21</v>
      </c>
      <c r="E15" s="13">
        <f t="shared" si="6"/>
        <v>9.81412277777778</v>
      </c>
      <c r="F15" s="12">
        <v>3289457.4</v>
      </c>
      <c r="G15" s="13">
        <f t="shared" si="2"/>
        <v>5.37031456920524</v>
      </c>
    </row>
    <row r="16" ht="30" customHeight="1" spans="1:7">
      <c r="A16" s="14" t="s">
        <v>29</v>
      </c>
      <c r="B16" s="21" t="s">
        <v>30</v>
      </c>
      <c r="C16" s="15">
        <f>SUM(C17:C19)</f>
        <v>7300000</v>
      </c>
      <c r="D16" s="15">
        <f t="shared" ref="D16:F16" si="7">SUM(D17:D19)</f>
        <v>1908962.8</v>
      </c>
      <c r="E16" s="10">
        <f t="shared" si="6"/>
        <v>26.1501753424658</v>
      </c>
      <c r="F16" s="15">
        <f t="shared" si="7"/>
        <v>1538420.69</v>
      </c>
      <c r="G16" s="10">
        <f t="shared" si="2"/>
        <v>124.085876666154</v>
      </c>
    </row>
    <row r="17" ht="30" customHeight="1" spans="1:7">
      <c r="A17" s="5" t="s">
        <v>31</v>
      </c>
      <c r="B17" s="20" t="s">
        <v>32</v>
      </c>
      <c r="C17" s="12">
        <v>3300000</v>
      </c>
      <c r="D17" s="12">
        <v>558292.59</v>
      </c>
      <c r="E17" s="13">
        <f t="shared" si="6"/>
        <v>16.9179572727273</v>
      </c>
      <c r="F17" s="12">
        <v>344704.67</v>
      </c>
      <c r="G17" s="13">
        <f t="shared" si="2"/>
        <v>161.962583796732</v>
      </c>
    </row>
    <row r="18" ht="30" customHeight="1" spans="1:7">
      <c r="A18" s="5" t="s">
        <v>33</v>
      </c>
      <c r="B18" s="20" t="s">
        <v>34</v>
      </c>
      <c r="C18" s="12">
        <v>1700000</v>
      </c>
      <c r="D18" s="12">
        <v>926561.5</v>
      </c>
      <c r="E18" s="13">
        <f t="shared" si="6"/>
        <v>54.5036176470588</v>
      </c>
      <c r="F18" s="12">
        <v>857985.82</v>
      </c>
      <c r="G18" s="13">
        <f t="shared" si="2"/>
        <v>107.992635589246</v>
      </c>
    </row>
    <row r="19" ht="30" customHeight="1" spans="1:7">
      <c r="A19" s="5" t="s">
        <v>35</v>
      </c>
      <c r="B19" s="20" t="s">
        <v>36</v>
      </c>
      <c r="C19" s="12">
        <v>2300000</v>
      </c>
      <c r="D19" s="12">
        <v>424108.71</v>
      </c>
      <c r="E19" s="13">
        <f t="shared" si="6"/>
        <v>18.4395091304348</v>
      </c>
      <c r="F19" s="12">
        <v>335730.2</v>
      </c>
      <c r="G19" s="13">
        <f t="shared" si="2"/>
        <v>126.324265734807</v>
      </c>
    </row>
    <row r="20" ht="30" customHeight="1" spans="1:7">
      <c r="A20" s="14" t="s">
        <v>37</v>
      </c>
      <c r="B20" s="21" t="s">
        <v>38</v>
      </c>
      <c r="C20" s="15">
        <v>4500000</v>
      </c>
      <c r="D20" s="15">
        <v>2461104.15</v>
      </c>
      <c r="E20" s="10">
        <f t="shared" si="6"/>
        <v>54.6912033333333</v>
      </c>
      <c r="F20" s="15">
        <v>2511419.96</v>
      </c>
      <c r="G20" s="10">
        <f t="shared" si="2"/>
        <v>97.996519467019</v>
      </c>
    </row>
    <row r="21" ht="75" customHeight="1" spans="1:7">
      <c r="A21" s="14" t="s">
        <v>39</v>
      </c>
      <c r="B21" s="21" t="s">
        <v>40</v>
      </c>
      <c r="C21" s="15">
        <f>SUM(C22:C25)</f>
        <v>11512000</v>
      </c>
      <c r="D21" s="15">
        <f t="shared" ref="D21:F21" si="8">SUM(D22:D25)</f>
        <v>6007206.4</v>
      </c>
      <c r="E21" s="10">
        <f t="shared" si="6"/>
        <v>52.18212647672</v>
      </c>
      <c r="F21" s="15">
        <f t="shared" si="8"/>
        <v>5050024.52</v>
      </c>
      <c r="G21" s="10">
        <f t="shared" si="2"/>
        <v>118.954004603526</v>
      </c>
    </row>
    <row r="22" ht="30" customHeight="1" spans="1:7">
      <c r="A22" s="5" t="s">
        <v>41</v>
      </c>
      <c r="B22" s="20" t="s">
        <v>42</v>
      </c>
      <c r="C22" s="12">
        <v>10500000</v>
      </c>
      <c r="D22" s="12">
        <v>5501797.19</v>
      </c>
      <c r="E22" s="13">
        <f t="shared" si="6"/>
        <v>52.3980684761905</v>
      </c>
      <c r="F22" s="12">
        <v>4457461.76</v>
      </c>
      <c r="G22" s="13">
        <f t="shared" si="2"/>
        <v>123.428926286515</v>
      </c>
    </row>
    <row r="23" ht="30" customHeight="1" spans="1:7">
      <c r="A23" s="5" t="s">
        <v>41</v>
      </c>
      <c r="B23" s="20" t="s">
        <v>43</v>
      </c>
      <c r="C23" s="12">
        <v>612000</v>
      </c>
      <c r="D23" s="12">
        <v>308674.08</v>
      </c>
      <c r="E23" s="13">
        <f t="shared" si="6"/>
        <v>50.4369411764706</v>
      </c>
      <c r="F23" s="12">
        <v>358330.53</v>
      </c>
      <c r="G23" s="13">
        <f t="shared" si="2"/>
        <v>86.1422776340046</v>
      </c>
    </row>
    <row r="24" ht="30" customHeight="1" spans="1:7">
      <c r="A24" s="5" t="s">
        <v>44</v>
      </c>
      <c r="B24" s="20" t="s">
        <v>45</v>
      </c>
      <c r="C24" s="12">
        <v>400000</v>
      </c>
      <c r="D24" s="12">
        <v>196670.73</v>
      </c>
      <c r="E24" s="13">
        <f t="shared" si="6"/>
        <v>49.1676825</v>
      </c>
      <c r="F24" s="12">
        <v>233795.6</v>
      </c>
      <c r="G24" s="13">
        <f t="shared" si="2"/>
        <v>84.1208003914531</v>
      </c>
    </row>
    <row r="25" ht="45" spans="1:7">
      <c r="A25" s="5" t="s">
        <v>46</v>
      </c>
      <c r="B25" s="19" t="s">
        <v>47</v>
      </c>
      <c r="C25" s="12">
        <v>0</v>
      </c>
      <c r="D25" s="12">
        <v>64.4</v>
      </c>
      <c r="E25" s="13" t="e">
        <f t="shared" si="6"/>
        <v>#DIV/0!</v>
      </c>
      <c r="F25" s="12">
        <v>436.63</v>
      </c>
      <c r="G25" s="13">
        <f t="shared" si="2"/>
        <v>14.7493300964203</v>
      </c>
    </row>
    <row r="26" ht="33" spans="1:7">
      <c r="A26" s="14" t="s">
        <v>48</v>
      </c>
      <c r="B26" s="22" t="s">
        <v>49</v>
      </c>
      <c r="C26" s="15">
        <f>SUM(C27:C29)</f>
        <v>157000</v>
      </c>
      <c r="D26" s="15">
        <f t="shared" ref="D26:F26" si="9">SUM(D27:D29)</f>
        <v>139665.47</v>
      </c>
      <c r="E26" s="10">
        <f t="shared" si="6"/>
        <v>88.958898089172</v>
      </c>
      <c r="F26" s="15">
        <f t="shared" si="9"/>
        <v>195661.66</v>
      </c>
      <c r="G26" s="10">
        <f t="shared" si="2"/>
        <v>71.3811126819633</v>
      </c>
    </row>
    <row r="27" ht="45" spans="1:7">
      <c r="A27" s="5" t="s">
        <v>50</v>
      </c>
      <c r="B27" s="20" t="s">
        <v>51</v>
      </c>
      <c r="C27" s="12">
        <v>42000</v>
      </c>
      <c r="D27" s="12">
        <v>113524.87</v>
      </c>
      <c r="E27" s="13">
        <f t="shared" si="6"/>
        <v>270.29730952381</v>
      </c>
      <c r="F27" s="12">
        <v>86949.11</v>
      </c>
      <c r="G27" s="13">
        <f t="shared" si="2"/>
        <v>130.564729184692</v>
      </c>
    </row>
    <row r="28" ht="30" customHeight="1" spans="1:7">
      <c r="A28" s="5" t="s">
        <v>52</v>
      </c>
      <c r="B28" s="20" t="s">
        <v>53</v>
      </c>
      <c r="C28" s="12">
        <v>105000</v>
      </c>
      <c r="D28" s="12">
        <v>25348.66</v>
      </c>
      <c r="E28" s="13">
        <f t="shared" si="6"/>
        <v>24.141580952381</v>
      </c>
      <c r="F28" s="12">
        <v>100654.33</v>
      </c>
      <c r="G28" s="13">
        <f t="shared" si="2"/>
        <v>25.1838743549334</v>
      </c>
    </row>
    <row r="29" ht="30" customHeight="1" spans="1:7">
      <c r="A29" s="5" t="s">
        <v>54</v>
      </c>
      <c r="B29" s="20" t="s">
        <v>55</v>
      </c>
      <c r="C29" s="12">
        <v>10000</v>
      </c>
      <c r="D29" s="12">
        <v>791.94</v>
      </c>
      <c r="E29" s="13">
        <f t="shared" si="6"/>
        <v>7.9194</v>
      </c>
      <c r="F29" s="12">
        <v>8058.22</v>
      </c>
      <c r="G29" s="13">
        <f t="shared" si="2"/>
        <v>9.82772870435406</v>
      </c>
    </row>
    <row r="30" ht="42.75" spans="1:7">
      <c r="A30" s="14" t="s">
        <v>56</v>
      </c>
      <c r="B30" s="21" t="s">
        <v>57</v>
      </c>
      <c r="C30" s="15">
        <f>SUM(C31:C32)</f>
        <v>1505000</v>
      </c>
      <c r="D30" s="15">
        <f t="shared" ref="D30:F30" si="10">SUM(D31:D32)</f>
        <v>1177569.91</v>
      </c>
      <c r="E30" s="10">
        <f t="shared" si="6"/>
        <v>78.2438478405316</v>
      </c>
      <c r="F30" s="15">
        <f t="shared" si="10"/>
        <v>1294949.45</v>
      </c>
      <c r="G30" s="10">
        <f t="shared" si="2"/>
        <v>90.9355890301355</v>
      </c>
    </row>
    <row r="31" ht="30" customHeight="1" spans="1:7">
      <c r="A31" s="5" t="s">
        <v>58</v>
      </c>
      <c r="B31" s="20" t="s">
        <v>59</v>
      </c>
      <c r="C31" s="12">
        <v>1505000</v>
      </c>
      <c r="D31" s="12">
        <v>977270</v>
      </c>
      <c r="E31" s="13">
        <f t="shared" si="6"/>
        <v>64.9348837209302</v>
      </c>
      <c r="F31" s="12">
        <v>877500</v>
      </c>
      <c r="G31" s="13">
        <f t="shared" si="2"/>
        <v>111.369800569801</v>
      </c>
    </row>
    <row r="32" ht="30" customHeight="1" spans="1:7">
      <c r="A32" s="5" t="s">
        <v>60</v>
      </c>
      <c r="B32" s="20" t="s">
        <v>61</v>
      </c>
      <c r="C32" s="12">
        <v>0</v>
      </c>
      <c r="D32" s="12">
        <v>200299.91</v>
      </c>
      <c r="E32" s="13" t="e">
        <f t="shared" si="6"/>
        <v>#DIV/0!</v>
      </c>
      <c r="F32" s="12">
        <v>417449.45</v>
      </c>
      <c r="G32" s="13">
        <f t="shared" si="2"/>
        <v>47.9818358845604</v>
      </c>
    </row>
    <row r="33" ht="42.75" spans="1:7">
      <c r="A33" s="17" t="s">
        <v>62</v>
      </c>
      <c r="B33" s="23" t="s">
        <v>63</v>
      </c>
      <c r="C33" s="15">
        <f>SUM(C34:C36)</f>
        <v>1208000</v>
      </c>
      <c r="D33" s="15">
        <f t="shared" ref="D33:F33" si="11">SUM(D34:D36)</f>
        <v>1096872.351</v>
      </c>
      <c r="E33" s="10">
        <f t="shared" si="6"/>
        <v>90.800691307947</v>
      </c>
      <c r="F33" s="15">
        <f t="shared" si="11"/>
        <v>1274133.82</v>
      </c>
      <c r="G33" s="10">
        <f t="shared" si="2"/>
        <v>86.0876882618185</v>
      </c>
    </row>
    <row r="34" ht="30" customHeight="1" spans="1:7">
      <c r="A34" s="5" t="s">
        <v>64</v>
      </c>
      <c r="B34" s="20" t="s">
        <v>65</v>
      </c>
      <c r="C34" s="12">
        <v>300000</v>
      </c>
      <c r="D34" s="12">
        <v>253859</v>
      </c>
      <c r="E34" s="13">
        <f t="shared" si="6"/>
        <v>84.6196666666667</v>
      </c>
      <c r="F34" s="12">
        <v>0</v>
      </c>
      <c r="G34" s="13" t="e">
        <f t="shared" si="2"/>
        <v>#DIV/0!</v>
      </c>
    </row>
    <row r="35" ht="30" customHeight="1" spans="1:7">
      <c r="A35" s="5" t="s">
        <v>66</v>
      </c>
      <c r="B35" s="20" t="s">
        <v>67</v>
      </c>
      <c r="C35" s="12">
        <v>900000</v>
      </c>
      <c r="D35" s="12">
        <v>778391.91</v>
      </c>
      <c r="E35" s="13">
        <f t="shared" si="6"/>
        <v>86.48799</v>
      </c>
      <c r="F35" s="12">
        <v>1157414.9</v>
      </c>
      <c r="G35" s="13">
        <f t="shared" si="2"/>
        <v>67.2526256574025</v>
      </c>
    </row>
    <row r="36" ht="30" customHeight="1" spans="1:7">
      <c r="A36" s="24" t="s">
        <v>68</v>
      </c>
      <c r="B36" s="20" t="s">
        <v>69</v>
      </c>
      <c r="C36" s="12">
        <v>8000</v>
      </c>
      <c r="D36" s="12">
        <v>64621.441</v>
      </c>
      <c r="E36" s="13">
        <f t="shared" si="6"/>
        <v>807.7680125</v>
      </c>
      <c r="F36" s="12">
        <v>116718.92</v>
      </c>
      <c r="G36" s="13">
        <f t="shared" si="2"/>
        <v>55.3650093746584</v>
      </c>
    </row>
    <row r="37" ht="28.5" spans="1:7">
      <c r="A37" s="14" t="s">
        <v>70</v>
      </c>
      <c r="B37" s="21" t="s">
        <v>71</v>
      </c>
      <c r="C37" s="15">
        <v>1158000</v>
      </c>
      <c r="D37" s="15">
        <v>205126.11</v>
      </c>
      <c r="E37" s="10">
        <f t="shared" si="6"/>
        <v>17.7138264248705</v>
      </c>
      <c r="F37" s="15">
        <v>1008212.41</v>
      </c>
      <c r="G37" s="10">
        <f t="shared" si="2"/>
        <v>20.3455252053483</v>
      </c>
    </row>
    <row r="38" ht="14.25" spans="1:7">
      <c r="A38" s="14" t="s">
        <v>72</v>
      </c>
      <c r="B38" s="21" t="s">
        <v>73</v>
      </c>
      <c r="C38" s="15">
        <f>SUM(C39:C40)</f>
        <v>0</v>
      </c>
      <c r="D38" s="15">
        <f t="shared" ref="D38:F38" si="12">SUM(D39:D40)</f>
        <v>-12856.47</v>
      </c>
      <c r="E38" s="10" t="e">
        <f t="shared" si="6"/>
        <v>#DIV/0!</v>
      </c>
      <c r="F38" s="15">
        <f t="shared" si="12"/>
        <v>0</v>
      </c>
      <c r="G38" s="10" t="e">
        <f t="shared" si="2"/>
        <v>#DIV/0!</v>
      </c>
    </row>
    <row r="39" ht="30" customHeight="1" spans="1:7">
      <c r="A39" s="5" t="s">
        <v>74</v>
      </c>
      <c r="B39" s="20" t="s">
        <v>75</v>
      </c>
      <c r="C39" s="12"/>
      <c r="D39" s="12">
        <v>0</v>
      </c>
      <c r="E39" s="13" t="e">
        <f t="shared" si="6"/>
        <v>#DIV/0!</v>
      </c>
      <c r="F39" s="12">
        <v>0</v>
      </c>
      <c r="G39" s="13" t="e">
        <f t="shared" si="2"/>
        <v>#DIV/0!</v>
      </c>
    </row>
    <row r="40" ht="30" customHeight="1" spans="1:7">
      <c r="A40" s="5" t="s">
        <v>76</v>
      </c>
      <c r="B40" s="19" t="s">
        <v>77</v>
      </c>
      <c r="C40" s="12"/>
      <c r="D40" s="12">
        <v>-12856.47</v>
      </c>
      <c r="E40" s="13" t="e">
        <f t="shared" si="6"/>
        <v>#DIV/0!</v>
      </c>
      <c r="F40" s="12">
        <v>0</v>
      </c>
      <c r="G40" s="13" t="e">
        <f t="shared" si="2"/>
        <v>#DIV/0!</v>
      </c>
    </row>
    <row r="41" ht="14.25" spans="1:7">
      <c r="A41" s="14" t="s">
        <v>78</v>
      </c>
      <c r="B41" s="21" t="s">
        <v>79</v>
      </c>
      <c r="C41" s="15">
        <f>SUM(C42)</f>
        <v>697237273.49</v>
      </c>
      <c r="D41" s="15">
        <f>D42+D47</f>
        <v>329371137.54</v>
      </c>
      <c r="E41" s="10">
        <f t="shared" si="6"/>
        <v>47.239462097507</v>
      </c>
      <c r="F41" s="15">
        <f t="shared" ref="F41" si="13">SUM(F42)</f>
        <v>278743007.54</v>
      </c>
      <c r="G41" s="10">
        <f t="shared" si="2"/>
        <v>118.163013467785</v>
      </c>
    </row>
    <row r="42" ht="48" customHeight="1" spans="1:7">
      <c r="A42" s="14" t="s">
        <v>80</v>
      </c>
      <c r="B42" s="21" t="s">
        <v>81</v>
      </c>
      <c r="C42" s="15">
        <f>SUM(C43:C46)</f>
        <v>697237273.49</v>
      </c>
      <c r="D42" s="15">
        <f>SUM(D43:D46)</f>
        <v>329465296.01</v>
      </c>
      <c r="E42" s="10">
        <f t="shared" si="6"/>
        <v>47.2529666064569</v>
      </c>
      <c r="F42" s="15">
        <f>SUM(F43:F47)</f>
        <v>278743007.54</v>
      </c>
      <c r="G42" s="10">
        <f t="shared" si="2"/>
        <v>118.196793138469</v>
      </c>
    </row>
    <row r="43" ht="30" spans="1:7">
      <c r="A43" s="25" t="s">
        <v>82</v>
      </c>
      <c r="B43" s="20" t="s">
        <v>83</v>
      </c>
      <c r="C43" s="12">
        <v>242585375</v>
      </c>
      <c r="D43" s="12">
        <v>121292688</v>
      </c>
      <c r="E43" s="13">
        <f t="shared" si="6"/>
        <v>50.000000206113</v>
      </c>
      <c r="F43" s="12">
        <v>76996152</v>
      </c>
      <c r="G43" s="13">
        <f t="shared" si="2"/>
        <v>157.530843879055</v>
      </c>
    </row>
    <row r="44" ht="45" spans="1:7">
      <c r="A44" s="25" t="s">
        <v>84</v>
      </c>
      <c r="B44" s="20" t="s">
        <v>85</v>
      </c>
      <c r="C44" s="12">
        <v>70782689.53</v>
      </c>
      <c r="D44" s="12">
        <v>18479812.02</v>
      </c>
      <c r="E44" s="13">
        <f t="shared" si="6"/>
        <v>26.1078127190514</v>
      </c>
      <c r="F44" s="12">
        <v>22270333.95</v>
      </c>
      <c r="G44" s="13">
        <f t="shared" si="2"/>
        <v>82.9795011672917</v>
      </c>
    </row>
    <row r="45" ht="30" customHeight="1" spans="1:7">
      <c r="A45" s="25" t="s">
        <v>86</v>
      </c>
      <c r="B45" s="20" t="s">
        <v>87</v>
      </c>
      <c r="C45" s="12">
        <v>348824999.76</v>
      </c>
      <c r="D45" s="12">
        <v>174237396.84</v>
      </c>
      <c r="E45" s="13">
        <f t="shared" si="6"/>
        <v>49.9498020382368</v>
      </c>
      <c r="F45" s="12">
        <v>166835824.2</v>
      </c>
      <c r="G45" s="13">
        <f t="shared" si="2"/>
        <v>104.436440839665</v>
      </c>
    </row>
    <row r="46" ht="30" customHeight="1" spans="1:7">
      <c r="A46" s="25" t="s">
        <v>88</v>
      </c>
      <c r="B46" s="20" t="s">
        <v>89</v>
      </c>
      <c r="C46" s="12">
        <v>35044209.2</v>
      </c>
      <c r="D46" s="12">
        <v>15455399.15</v>
      </c>
      <c r="E46" s="13">
        <f t="shared" si="6"/>
        <v>44.1025764393622</v>
      </c>
      <c r="F46" s="12">
        <v>12640697.39</v>
      </c>
      <c r="G46" s="13">
        <f t="shared" si="2"/>
        <v>122.266981584629</v>
      </c>
    </row>
    <row r="47" ht="45" spans="1:7">
      <c r="A47" s="25" t="s">
        <v>90</v>
      </c>
      <c r="B47" s="19" t="s">
        <v>91</v>
      </c>
      <c r="C47" s="12"/>
      <c r="D47" s="12">
        <v>-94158.47</v>
      </c>
      <c r="E47" s="13"/>
      <c r="F47" s="12">
        <v>0</v>
      </c>
      <c r="G47" s="13" t="e">
        <f t="shared" si="2"/>
        <v>#DIV/0!</v>
      </c>
    </row>
    <row r="48" ht="20.1" customHeight="1" spans="1:7">
      <c r="A48" s="26"/>
      <c r="B48" s="21" t="s">
        <v>92</v>
      </c>
      <c r="C48" s="15">
        <f>SUM(C6+C41)</f>
        <v>1146930273.49</v>
      </c>
      <c r="D48" s="15">
        <f t="shared" ref="D48:F48" si="14">SUM(D6+D41)</f>
        <v>573263600.871</v>
      </c>
      <c r="E48" s="10">
        <f>SUM((D48/C48)*100)</f>
        <v>49.9824282366018</v>
      </c>
      <c r="F48" s="15">
        <f t="shared" si="14"/>
        <v>431245558.18</v>
      </c>
      <c r="G48" s="10">
        <f t="shared" si="2"/>
        <v>132.9320592403</v>
      </c>
    </row>
    <row r="49" ht="9" customHeight="1" spans="3:7">
      <c r="C49" s="27"/>
      <c r="D49" s="27"/>
      <c r="E49" s="27"/>
      <c r="F49" s="27"/>
      <c r="G49" s="28"/>
    </row>
  </sheetData>
  <mergeCells count="2">
    <mergeCell ref="F1:G1"/>
    <mergeCell ref="A3:F3"/>
  </mergeCells>
  <pageMargins left="0.75" right="0.75" top="1" bottom="1" header="0.5" footer="0.5"/>
  <pageSetup paperSize="9" scale="73" orientation="landscape"/>
  <headerFooter/>
  <rowBreaks count="2" manualBreakCount="2">
    <brk id="15" max="16383" man="1"/>
    <brk id="3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Company>APK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март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Vlasova_NV</dc:creator>
  <cp:lastModifiedBy>ProshkoLYU</cp:lastModifiedBy>
  <dcterms:created xsi:type="dcterms:W3CDTF">2005-08-18T04:46:00Z</dcterms:created>
  <cp:lastPrinted>2024-10-08T04:32:00Z</cp:lastPrinted>
  <dcterms:modified xsi:type="dcterms:W3CDTF">2026-07-03T03:06:02Z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80596B9CB12C4FD3A09FDB3CCA293CAB_13</vt:lpwstr>
  </property>
  <property fmtid="{D5CDD505-2E9C-101B-9397-08002B2CF9AE}" pid="3" name="KSOProductBuildVer">
    <vt:lpwstr>1049-12.2.0.21931</vt:lpwstr>
  </property>
</Properties>
</file>