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lykovaVV\Desktop\OBMEN\"/>
    </mc:Choice>
  </mc:AlternateContent>
  <xr:revisionPtr revIDLastSave="0" documentId="13_ncr:1_{64E585C5-CCB6-4E42-8F32-7DD72B6EB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_FilterDatabase" localSheetId="0" hidden="1">'1'!$B$1:$L$28</definedName>
    <definedName name="_xlnm.Print_Titles" localSheetId="0">'1'!$4:$4</definedName>
    <definedName name="_xlnm.Print_Area" localSheetId="0">'1'!$A$1:$L$28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E27" i="3"/>
  <c r="F27" i="3"/>
  <c r="G27" i="3"/>
  <c r="H27" i="3"/>
  <c r="C27" i="3"/>
  <c r="C20" i="3"/>
  <c r="C10" i="3"/>
  <c r="C8" i="3"/>
  <c r="C7" i="3"/>
  <c r="C6" i="3"/>
  <c r="F9" i="3"/>
  <c r="C26" i="3"/>
  <c r="C25" i="3"/>
  <c r="C22" i="3"/>
  <c r="C21" i="3"/>
  <c r="C19" i="3"/>
  <c r="C16" i="3"/>
  <c r="C14" i="3"/>
  <c r="C13" i="3"/>
  <c r="C12" i="3"/>
  <c r="C11" i="3"/>
  <c r="I19" i="3" l="1"/>
  <c r="I27" i="3"/>
  <c r="I16" i="3" l="1"/>
  <c r="I14" i="3"/>
  <c r="I6" i="3" l="1"/>
  <c r="I7" i="3"/>
</calcChain>
</file>

<file path=xl/sharedStrings.xml><?xml version="1.0" encoding="utf-8"?>
<sst xmlns="http://schemas.openxmlformats.org/spreadsheetml/2006/main" count="81" uniqueCount="65">
  <si>
    <t>КБ</t>
  </si>
  <si>
    <t>МБ</t>
  </si>
  <si>
    <t>ВСЕГО</t>
  </si>
  <si>
    <t>Итого</t>
  </si>
  <si>
    <t>Контрактация(информация по аукциону, заключен. Контракта и сроки исполнения контракта</t>
  </si>
  <si>
    <t>отвественный исполнитель</t>
  </si>
  <si>
    <r>
      <t>%, профинансировано (кассовый расход) /исполнение (</t>
    </r>
    <r>
      <rPr>
        <b/>
        <i/>
        <sz val="14"/>
        <color rgb="FF000000"/>
        <rFont val="Times New Roman"/>
        <family val="1"/>
        <charset val="204"/>
      </rPr>
      <t>от закантрактованного</t>
    </r>
    <r>
      <rPr>
        <i/>
        <sz val="14"/>
        <color rgb="FF000000"/>
        <rFont val="Times New Roman"/>
        <family val="1"/>
        <charset val="204"/>
      </rPr>
      <t xml:space="preserve">) </t>
    </r>
  </si>
  <si>
    <t>Мероприятия</t>
  </si>
  <si>
    <t>сумма подписанного контракта по мероприятию, тыс.рублей</t>
  </si>
  <si>
    <t>профинансировано (кассовый расход) /исполнение), тыс. рублей</t>
  </si>
  <si>
    <t>ФБ</t>
  </si>
  <si>
    <t>Примечание/   ДАТА ПРОВЕДЕНИЯ ЭА</t>
  </si>
  <si>
    <t xml:space="preserve"> Проекты/программные мероприятия на 2023</t>
  </si>
  <si>
    <t>Сумма на 2023 год, тыс.рублей</t>
  </si>
  <si>
    <t>Благоустройство дворовой территории многоквартирных домов по адресу: Приморский край, Анучинский район, с. Анучино, ул. Банивура, д.10 и 10а</t>
  </si>
  <si>
    <t>Хоменко Н.В.</t>
  </si>
  <si>
    <t>Работы по сохранению объектов культурного наследия ргионального наследия "Памятник партизанам, погибшим в 1922г в боях с японо-американскими империалистами"</t>
  </si>
  <si>
    <t>Ремонт колодцев</t>
  </si>
  <si>
    <t>Капитальный ремонт кровли здания администрации АМО</t>
  </si>
  <si>
    <t>Ремонт 3-х кабинетов по программе "Точка Роста" в МБОУ школе с. Чернышевка</t>
  </si>
  <si>
    <t>Федорец Н.Т.</t>
  </si>
  <si>
    <t xml:space="preserve">Дубовцев И.В., </t>
  </si>
  <si>
    <t>Суворенков А.А.</t>
  </si>
  <si>
    <t>Гуменная Г.Н.</t>
  </si>
  <si>
    <t>Выполнение работ по устройству УО</t>
  </si>
  <si>
    <t>Выполнение работ по ремонту автомобильных дорог в с. Анучино</t>
  </si>
  <si>
    <t>Выполнение работ по капитальному ремонту сетей водоотведения с. Тихоречное</t>
  </si>
  <si>
    <t>Суляндзига М.В</t>
  </si>
  <si>
    <t>Устройство спортивной площадки-гимнастическое ядро МБОУ школа с. Анучино</t>
  </si>
  <si>
    <t>Ведется работа по согласованию - совместные торги.</t>
  </si>
  <si>
    <t>Разработка ПСД  на капитальный ремонт актового зала  и кровли ДШИ с. Анучино</t>
  </si>
  <si>
    <t>Разработка ПСД на капитальный ремонт столовой с. Чернышевка</t>
  </si>
  <si>
    <t xml:space="preserve"> ООО "Восток Проект Строй"</t>
  </si>
  <si>
    <t>Разработка сметы на кап.ремонт кровли ДЮСШ и проведение работ по капитальному ремонту</t>
  </si>
  <si>
    <t>Благоустройство общественной территории, устройство пешеходной дорожки, устройство освещенияв с. Гражданка, ул. Юбилейная</t>
  </si>
  <si>
    <t>Разработка ПСД по благоустройству территории "Памятника партизанам, погибшим в 1922г в боях с японо-американскими империалистами"</t>
  </si>
  <si>
    <t>МК № 2400600000123000001 от 03.03.2023, срок 15.03.-25.10.2023 Подрядчик ООО "Турмалин-Проект"</t>
  </si>
  <si>
    <t>Ремонт отопительной системы в МБОУ школа с.Гражданка</t>
  </si>
  <si>
    <t>подписан договор № 06/03/23 от 06.03.23г. договор № 07/03/23 от 07.03.23г Сроки 13.03.2023-15.05.2023</t>
  </si>
  <si>
    <t xml:space="preserve"> № 020/2603-2023-СМ  от 20.02.202</t>
  </si>
  <si>
    <t>Обследование зданиий ДЮСШ с.Анучино</t>
  </si>
  <si>
    <t>договор № 004/2023-ТО от 01.03.2023 от 06.03.2023</t>
  </si>
  <si>
    <t>Обследование зданиий  МБДОУ д\с с. Чернышевка</t>
  </si>
  <si>
    <t>договор № 005/2023-ТО от 01.03.2023 от 06.03.2023</t>
  </si>
  <si>
    <t>по окончанию отопит.сезона планируется выезд рабочей группы с целью осмотра состояния сетей отопления д/с и школы с. Гражданка</t>
  </si>
  <si>
    <t xml:space="preserve">с. Анучино, ул. Чапаева, ул. Центральная. Пакет документов передан в  отдел по закупкам </t>
  </si>
  <si>
    <t>начало работ с 22.03.2023-подготовительные работы.Произведена вырубка деревьев, демонтирована защитная крыша над памятником. Планируется демонтаж памятника для дальнейшей работы</t>
  </si>
  <si>
    <t>Идет процесс прохождения государственной экспертизы.</t>
  </si>
  <si>
    <t xml:space="preserve">Продолжается разработка ПСД, согласована эскиз-схема по благоустройству. </t>
  </si>
  <si>
    <t>Отправлены документы для прохождения государственной экспертизы.  Были устранены замечания.</t>
  </si>
  <si>
    <t>ПСД и ГЭ "Капитальный ремонт кровли здания сельского дома культуры с.Гражданка"</t>
  </si>
  <si>
    <t>работы по ремонту кабинетов  начались 20.03.23г., выполнено 30% от общего объема работ</t>
  </si>
  <si>
    <t>27.03.2023г. опубликовали документы,                                       10.04.2023 начало аукциона</t>
  </si>
  <si>
    <t xml:space="preserve"> ведутся работы по разработке ПСД, срок выполнения до 15.05.2023г.</t>
  </si>
  <si>
    <t>работы по тех.обследованию выполнены на 100%</t>
  </si>
  <si>
    <t>МК от 07.02.2023 № 0120600002223000002 ИП Казарян Агван Рафикович. Срок исполнения с 01.05. по 31.07.2023</t>
  </si>
  <si>
    <t>МК от 13.02.2023 № 0120600002223000003 ИП Казарян Агван Рафикович. Срок исполнения с 01.05. по 31.07.2023</t>
  </si>
  <si>
    <t>Выполнение работ по благоустройству общественной территории, установке детской площадки в с. Корниловка</t>
  </si>
  <si>
    <t>МК от 27.03.2023 № 0120600002223000007 ООО "Круг". Срок выполнения работ с 01.05. по 31.10.2023.</t>
  </si>
  <si>
    <t>Подготовлена сметная документация и техническое задание для проведения аукциона. Срок размещения закупки до 14.04.23</t>
  </si>
  <si>
    <t xml:space="preserve"> Разработка ПСД " Капитальный ремонт здания"- Пуховский филиал МБОУ школа с.Чернышевка</t>
  </si>
  <si>
    <t xml:space="preserve"> Разработка ПСД " Капитальный ремонт здания спортзала"- Пуховский филиал МБОУ школа с.Чернышевка </t>
  </si>
  <si>
    <t>МК от    .04.2023 № 0120600002223000009 ООО "Нью Сити ДВ". Срок исполнения с 01.05. по 31.07.2023</t>
  </si>
  <si>
    <r>
      <rPr>
        <b/>
        <sz val="14"/>
        <color rgb="FFC00000"/>
        <rFont val="Times New Roman"/>
        <family val="1"/>
        <charset val="204"/>
      </rPr>
      <t>с.Рисовое</t>
    </r>
    <r>
      <rPr>
        <sz val="14"/>
        <color rgb="FF000000"/>
        <rFont val="Times New Roman"/>
        <family val="1"/>
        <charset val="204"/>
      </rPr>
      <t>, ул. Озерная, ул. Степная, ул. Зеленая;</t>
    </r>
    <r>
      <rPr>
        <sz val="14"/>
        <color rgb="FFC00000"/>
        <rFont val="Times New Roman"/>
        <family val="1"/>
        <charset val="204"/>
      </rPr>
      <t xml:space="preserve">                                  </t>
    </r>
    <r>
      <rPr>
        <b/>
        <sz val="14"/>
        <color rgb="FFC00000"/>
        <rFont val="Times New Roman"/>
        <family val="1"/>
        <charset val="204"/>
      </rPr>
      <t>с.Анучино</t>
    </r>
    <r>
      <rPr>
        <sz val="14"/>
        <color rgb="FF000000"/>
        <rFont val="Times New Roman"/>
        <family val="1"/>
        <charset val="204"/>
      </rPr>
      <t xml:space="preserve">, ул. Шмидта, ул. Луговая, ул. Маяковского;   ул. Центральная,                 </t>
    </r>
    <r>
      <rPr>
        <b/>
        <sz val="14"/>
        <color rgb="FFC00000"/>
        <rFont val="Times New Roman"/>
        <family val="1"/>
        <charset val="204"/>
      </rPr>
      <t>с.Корниловка</t>
    </r>
    <r>
      <rPr>
        <sz val="14"/>
        <color rgb="FF000000"/>
        <rFont val="Times New Roman"/>
        <family val="1"/>
        <charset val="204"/>
      </rPr>
      <t xml:space="preserve">, ул. Полтавская, ул. Октябрьская;                  </t>
    </r>
    <r>
      <rPr>
        <b/>
        <sz val="14"/>
        <color rgb="FFC00000"/>
        <rFont val="Times New Roman"/>
        <family val="1"/>
        <charset val="204"/>
      </rPr>
      <t>с.Нововарваровка</t>
    </r>
    <r>
      <rPr>
        <sz val="14"/>
        <color rgb="FF000000"/>
        <rFont val="Times New Roman"/>
        <family val="1"/>
        <charset val="204"/>
      </rPr>
      <t xml:space="preserve">, ул. Комарова, ул. Ленинская;                       </t>
    </r>
    <r>
      <rPr>
        <b/>
        <sz val="14"/>
        <color rgb="FFC00000"/>
        <rFont val="Times New Roman"/>
        <family val="1"/>
        <charset val="204"/>
      </rPr>
      <t>с.Тихоречное</t>
    </r>
    <r>
      <rPr>
        <sz val="14"/>
        <color rgb="FF000000"/>
        <rFont val="Times New Roman"/>
        <family val="1"/>
        <charset val="204"/>
      </rPr>
      <t xml:space="preserve">, ул. Каменка; </t>
    </r>
    <r>
      <rPr>
        <b/>
        <sz val="14"/>
        <color rgb="FFC00000"/>
        <rFont val="Times New Roman"/>
        <family val="1"/>
        <charset val="204"/>
      </rPr>
      <t>с.Новотроицкое</t>
    </r>
    <r>
      <rPr>
        <sz val="14"/>
        <color rgb="FF000000"/>
        <rFont val="Times New Roman"/>
        <family val="1"/>
        <charset val="204"/>
      </rPr>
      <t>, ул. Центральная         Документация передана в отдел закупок.</t>
    </r>
  </si>
  <si>
    <t>Планируемая дата подготовка и проведения аукциона май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</si>
</sst>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\ _₽_-;\-* #,##0.0\ _₽_-;_-* &quot;-&quot;??\ _₽_-;_-@_-"/>
    <numFmt numFmtId="166" formatCode="0.0"/>
    <numFmt numFmtId="167" formatCode="0.000"/>
  </numFmts>
  <fonts count="18" x14ac:knownFonts="1"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top" wrapText="1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09">
    <xf numFmtId="0" fontId="0" fillId="0" borderId="0" xfId="0">
      <alignment vertical="top" wrapText="1"/>
    </xf>
    <xf numFmtId="0" fontId="4" fillId="0" borderId="0" xfId="0" applyFont="1">
      <alignment vertical="top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6" fontId="3" fillId="4" borderId="0" xfId="0" applyNumberFormat="1" applyFont="1" applyFill="1" applyAlignment="1">
      <alignment horizontal="center" vertical="center" wrapText="1"/>
    </xf>
    <xf numFmtId="166" fontId="3" fillId="4" borderId="0" xfId="0" applyNumberFormat="1" applyFont="1" applyFill="1" applyAlignment="1">
      <alignment vertical="center"/>
    </xf>
    <xf numFmtId="166" fontId="5" fillId="4" borderId="0" xfId="0" applyNumberFormat="1" applyFont="1" applyFill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vertical="center" wrapText="1"/>
    </xf>
    <xf numFmtId="166" fontId="7" fillId="4" borderId="0" xfId="0" applyNumberFormat="1" applyFont="1" applyFill="1" applyAlignment="1">
      <alignment horizontal="right" vertical="center"/>
    </xf>
    <xf numFmtId="166" fontId="3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6" fontId="3" fillId="3" borderId="9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6" fontId="3" fillId="0" borderId="0" xfId="0" applyNumberFormat="1" applyFont="1" applyAlignment="1">
      <alignment horizontal="center" vertical="center"/>
    </xf>
    <xf numFmtId="166" fontId="7" fillId="3" borderId="7" xfId="0" applyNumberFormat="1" applyFont="1" applyFill="1" applyBorder="1" applyAlignment="1">
      <alignment horizontal="center" vertical="center"/>
    </xf>
    <xf numFmtId="166" fontId="7" fillId="3" borderId="10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166" fontId="13" fillId="6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166" fontId="11" fillId="12" borderId="6" xfId="1" applyNumberFormat="1" applyFont="1" applyFill="1" applyBorder="1" applyAlignment="1">
      <alignment horizontal="righ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left" vertical="center" wrapText="1"/>
    </xf>
    <xf numFmtId="166" fontId="11" fillId="12" borderId="8" xfId="1" applyNumberFormat="1" applyFont="1" applyFill="1" applyBorder="1" applyAlignment="1">
      <alignment horizontal="right" vertical="center" wrapText="1"/>
    </xf>
    <xf numFmtId="166" fontId="11" fillId="12" borderId="16" xfId="1" applyNumberFormat="1" applyFont="1" applyFill="1" applyBorder="1" applyAlignment="1">
      <alignment horizontal="right" vertical="center" wrapText="1"/>
    </xf>
    <xf numFmtId="2" fontId="7" fillId="12" borderId="13" xfId="2" applyNumberFormat="1" applyFont="1" applyFill="1" applyBorder="1" applyAlignment="1">
      <alignment horizontal="right" vertical="center" wrapText="1"/>
    </xf>
    <xf numFmtId="2" fontId="7" fillId="12" borderId="14" xfId="2" applyNumberFormat="1" applyFont="1" applyFill="1" applyBorder="1" applyAlignment="1">
      <alignment horizontal="right" vertical="center" wrapText="1"/>
    </xf>
    <xf numFmtId="2" fontId="13" fillId="12" borderId="1" xfId="1" applyNumberFormat="1" applyFont="1" applyFill="1" applyBorder="1" applyAlignment="1">
      <alignment horizontal="right" vertical="center" wrapText="1"/>
    </xf>
    <xf numFmtId="2" fontId="4" fillId="12" borderId="14" xfId="1" applyNumberFormat="1" applyFont="1" applyFill="1" applyBorder="1" applyAlignment="1">
      <alignment horizontal="center" vertical="center" wrapText="1"/>
    </xf>
    <xf numFmtId="2" fontId="4" fillId="12" borderId="15" xfId="1" applyNumberFormat="1" applyFont="1" applyFill="1" applyBorder="1" applyAlignment="1">
      <alignment horizontal="center" vertical="center" wrapText="1"/>
    </xf>
    <xf numFmtId="2" fontId="11" fillId="12" borderId="15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left" vertical="center" wrapText="1"/>
    </xf>
    <xf numFmtId="0" fontId="14" fillId="0" borderId="0" xfId="0" applyFont="1">
      <alignment vertical="top" wrapText="1"/>
    </xf>
    <xf numFmtId="0" fontId="1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12" borderId="1" xfId="0" applyFont="1" applyFill="1" applyBorder="1" applyAlignment="1">
      <alignment horizontal="center" vertical="center" wrapText="1"/>
    </xf>
    <xf numFmtId="167" fontId="7" fillId="5" borderId="1" xfId="1" applyNumberFormat="1" applyFont="1" applyFill="1" applyBorder="1" applyAlignment="1">
      <alignment horizontal="center" vertical="center" wrapText="1"/>
    </xf>
    <xf numFmtId="167" fontId="7" fillId="0" borderId="1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6" fontId="13" fillId="6" borderId="1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6" fontId="7" fillId="5" borderId="1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 wrapText="1"/>
    </xf>
    <xf numFmtId="167" fontId="7" fillId="5" borderId="1" xfId="2" applyNumberFormat="1" applyFont="1" applyFill="1" applyBorder="1" applyAlignment="1">
      <alignment horizontal="center" vertical="center" wrapText="1"/>
    </xf>
    <xf numFmtId="166" fontId="13" fillId="12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left" vertical="center" wrapText="1"/>
    </xf>
    <xf numFmtId="2" fontId="7" fillId="12" borderId="1" xfId="1" applyNumberFormat="1" applyFont="1" applyFill="1" applyBorder="1" applyAlignment="1">
      <alignment horizontal="center" vertical="center" wrapText="1"/>
    </xf>
    <xf numFmtId="2" fontId="7" fillId="12" borderId="1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3" fillId="12" borderId="1" xfId="2" applyNumberFormat="1" applyFont="1" applyFill="1" applyBorder="1" applyAlignment="1">
      <alignment horizontal="center" vertical="center" wrapText="1"/>
    </xf>
    <xf numFmtId="166" fontId="7" fillId="12" borderId="1" xfId="2" applyNumberFormat="1" applyFont="1" applyFill="1" applyBorder="1" applyAlignment="1">
      <alignment horizontal="center" vertical="center" wrapText="1"/>
    </xf>
    <xf numFmtId="2" fontId="7" fillId="5" borderId="1" xfId="1" applyNumberFormat="1" applyFont="1" applyFill="1" applyBorder="1" applyAlignment="1">
      <alignment horizontal="center" vertical="center" wrapText="1"/>
    </xf>
    <xf numFmtId="2" fontId="13" fillId="6" borderId="1" xfId="1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center" vertical="center"/>
    </xf>
    <xf numFmtId="166" fontId="4" fillId="3" borderId="17" xfId="0" applyNumberFormat="1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6" fontId="4" fillId="3" borderId="20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6" fillId="6" borderId="2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15" fillId="0" borderId="1" xfId="1" applyNumberFormat="1" applyFont="1" applyFill="1" applyBorder="1" applyAlignment="1">
      <alignment horizontal="center" vertical="center" wrapText="1"/>
    </xf>
    <xf numFmtId="166" fontId="13" fillId="6" borderId="1" xfId="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3" fillId="11" borderId="8" xfId="0" applyFont="1" applyFill="1" applyBorder="1" applyAlignment="1">
      <alignment horizontal="left" vertical="center" wrapText="1"/>
    </xf>
    <xf numFmtId="166" fontId="3" fillId="5" borderId="1" xfId="1" applyNumberFormat="1" applyFont="1" applyFill="1" applyBorder="1" applyAlignment="1">
      <alignment horizontal="center" vertical="center" wrapText="1"/>
    </xf>
    <xf numFmtId="2" fontId="12" fillId="11" borderId="1" xfId="1" applyNumberFormat="1" applyFont="1" applyFill="1" applyBorder="1" applyAlignment="1">
      <alignment horizontal="center" vertical="center" wrapText="1"/>
    </xf>
    <xf numFmtId="2" fontId="3" fillId="11" borderId="1" xfId="1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5" xr:uid="{00000000-0005-0000-0000-000001000000}"/>
    <cellStyle name="Обычный 3" xfId="4" xr:uid="{00000000-0005-0000-0000-000002000000}"/>
    <cellStyle name="Финансовый" xfId="1" builtinId="3"/>
    <cellStyle name="Финансовый 2" xfId="2" xr:uid="{00000000-0005-0000-0000-000004000000}"/>
    <cellStyle name="Финансовый 2 2" xfId="6" xr:uid="{00000000-0005-0000-0000-000005000000}"/>
    <cellStyle name="Финансовый 3" xfId="3" xr:uid="{00000000-0005-0000-0000-000006000000}"/>
  </cellStyles>
  <dxfs count="0"/>
  <tableStyles count="0" defaultTableStyle="TableStyleMedium2" defaultPivotStyle="PivotStyleLight16"/>
  <colors>
    <mruColors>
      <color rgb="FFFF9966"/>
      <color rgb="FFFF5050"/>
      <color rgb="FFDA4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8"/>
  <sheetViews>
    <sheetView tabSelected="1" view="pageBreakPreview" topLeftCell="A4" zoomScale="70" zoomScaleNormal="70" zoomScaleSheetLayoutView="70" workbookViewId="0">
      <selection activeCell="K17" sqref="K17"/>
    </sheetView>
  </sheetViews>
  <sheetFormatPr defaultColWidth="9.33203125" defaultRowHeight="18.75" x14ac:dyDescent="0.2"/>
  <cols>
    <col min="1" max="1" width="4.83203125" style="16" customWidth="1"/>
    <col min="2" max="2" width="59" style="3" customWidth="1"/>
    <col min="3" max="4" width="16.1640625" style="13" customWidth="1"/>
    <col min="5" max="5" width="23.1640625" style="12" customWidth="1"/>
    <col min="6" max="6" width="17.83203125" style="12" customWidth="1"/>
    <col min="7" max="7" width="24.83203125" style="10" customWidth="1"/>
    <col min="8" max="8" width="20.83203125" style="10" customWidth="1"/>
    <col min="9" max="9" width="30.6640625" style="11" customWidth="1"/>
    <col min="10" max="10" width="57.1640625" style="4" customWidth="1"/>
    <col min="11" max="11" width="26.1640625" style="4" customWidth="1"/>
    <col min="12" max="12" width="42.33203125" style="6" customWidth="1"/>
    <col min="13" max="13" width="9.33203125" style="1" customWidth="1"/>
    <col min="14" max="16" width="9.33203125" style="1"/>
    <col min="17" max="17" width="9.33203125" style="2"/>
    <col min="18" max="16384" width="9.33203125" style="1"/>
  </cols>
  <sheetData>
    <row r="1" spans="1:17" ht="31.5" customHeight="1" x14ac:dyDescent="0.2">
      <c r="B1" s="62"/>
      <c r="C1" s="62"/>
      <c r="D1" s="62"/>
      <c r="E1" s="62"/>
      <c r="F1" s="62"/>
      <c r="G1" s="7"/>
      <c r="H1" s="7"/>
      <c r="I1" s="8" t="s">
        <v>12</v>
      </c>
      <c r="J1" s="5"/>
      <c r="K1" s="5"/>
      <c r="L1" s="32"/>
    </row>
    <row r="2" spans="1:17" ht="31.5" customHeight="1" x14ac:dyDescent="0.2">
      <c r="B2" s="62"/>
      <c r="C2" s="62"/>
      <c r="D2" s="62"/>
      <c r="E2" s="62"/>
      <c r="F2" s="62"/>
      <c r="G2" s="9"/>
      <c r="H2" s="9"/>
      <c r="I2" s="14"/>
      <c r="J2" s="57"/>
      <c r="K2" s="15"/>
      <c r="L2" s="33"/>
    </row>
    <row r="3" spans="1:17" s="22" customFormat="1" ht="14.25" customHeight="1" thickBot="1" x14ac:dyDescent="0.25">
      <c r="A3" s="17"/>
      <c r="B3" s="17"/>
      <c r="C3" s="17"/>
      <c r="D3" s="17"/>
      <c r="E3" s="17"/>
      <c r="F3" s="17"/>
      <c r="G3" s="17"/>
      <c r="H3" s="18"/>
      <c r="I3" s="34"/>
      <c r="J3" s="19"/>
      <c r="K3" s="20"/>
      <c r="L3" s="21"/>
      <c r="Q3" s="23"/>
    </row>
    <row r="4" spans="1:17" ht="135.75" customHeight="1" thickBot="1" x14ac:dyDescent="0.25">
      <c r="A4" s="25"/>
      <c r="B4" s="24" t="s">
        <v>7</v>
      </c>
      <c r="C4" s="26" t="s">
        <v>13</v>
      </c>
      <c r="D4" s="61"/>
      <c r="E4" s="35"/>
      <c r="F4" s="36"/>
      <c r="G4" s="37" t="s">
        <v>8</v>
      </c>
      <c r="H4" s="38" t="s">
        <v>9</v>
      </c>
      <c r="I4" s="39" t="s">
        <v>6</v>
      </c>
      <c r="J4" s="96" t="s">
        <v>4</v>
      </c>
      <c r="K4" s="97" t="s">
        <v>5</v>
      </c>
      <c r="L4" s="98" t="s">
        <v>11</v>
      </c>
    </row>
    <row r="5" spans="1:17" ht="16.5" customHeight="1" x14ac:dyDescent="0.2">
      <c r="A5" s="27"/>
      <c r="B5" s="27">
        <v>2</v>
      </c>
      <c r="C5" s="88" t="s">
        <v>2</v>
      </c>
      <c r="D5" s="89" t="s">
        <v>10</v>
      </c>
      <c r="E5" s="90" t="s">
        <v>0</v>
      </c>
      <c r="F5" s="91" t="s">
        <v>1</v>
      </c>
      <c r="G5" s="92">
        <v>4</v>
      </c>
      <c r="H5" s="93">
        <v>5</v>
      </c>
      <c r="I5" s="94">
        <v>7</v>
      </c>
      <c r="J5" s="99">
        <v>13</v>
      </c>
      <c r="K5" s="99"/>
      <c r="L5" s="99">
        <v>16</v>
      </c>
    </row>
    <row r="6" spans="1:17" s="55" customFormat="1" ht="84.75" customHeight="1" x14ac:dyDescent="0.2">
      <c r="A6" s="41">
        <v>1</v>
      </c>
      <c r="B6" s="79" t="s">
        <v>14</v>
      </c>
      <c r="C6" s="64">
        <f>SUM(E6+F6)</f>
        <v>2386.9319999999998</v>
      </c>
      <c r="D6" s="64"/>
      <c r="E6" s="65">
        <v>2363.06268</v>
      </c>
      <c r="F6" s="65">
        <v>23.869319999999998</v>
      </c>
      <c r="G6" s="64">
        <v>1790.1990000000001</v>
      </c>
      <c r="H6" s="66">
        <v>0</v>
      </c>
      <c r="I6" s="67">
        <f>H6/G6%</f>
        <v>0</v>
      </c>
      <c r="J6" s="68" t="s">
        <v>55</v>
      </c>
      <c r="K6" s="68" t="s">
        <v>15</v>
      </c>
      <c r="L6" s="69"/>
    </row>
    <row r="7" spans="1:17" ht="81.75" customHeight="1" x14ac:dyDescent="0.2">
      <c r="A7" s="41">
        <v>2</v>
      </c>
      <c r="B7" s="71" t="s">
        <v>34</v>
      </c>
      <c r="C7" s="64">
        <f>SUM(E7+F7)</f>
        <v>1407.4043999999999</v>
      </c>
      <c r="D7" s="64"/>
      <c r="E7" s="65">
        <v>1393.33035</v>
      </c>
      <c r="F7" s="65">
        <v>14.07405</v>
      </c>
      <c r="G7" s="64">
        <v>1090.7384999999999</v>
      </c>
      <c r="H7" s="66">
        <v>0</v>
      </c>
      <c r="I7" s="70">
        <f>H7/G7%</f>
        <v>0</v>
      </c>
      <c r="J7" s="68" t="s">
        <v>56</v>
      </c>
      <c r="K7" s="68" t="s">
        <v>15</v>
      </c>
      <c r="L7" s="100"/>
    </row>
    <row r="8" spans="1:17" ht="72" customHeight="1" x14ac:dyDescent="0.2">
      <c r="A8" s="41">
        <v>3</v>
      </c>
      <c r="B8" s="79" t="s">
        <v>57</v>
      </c>
      <c r="C8" s="64">
        <f>SUM(F8+E8)</f>
        <v>1431.075</v>
      </c>
      <c r="D8" s="64"/>
      <c r="E8" s="65">
        <v>1416.7642499999999</v>
      </c>
      <c r="F8" s="65">
        <v>14.310750000000001</v>
      </c>
      <c r="G8" s="65">
        <v>1187.7920799999999</v>
      </c>
      <c r="H8" s="66">
        <v>0</v>
      </c>
      <c r="I8" s="70">
        <v>0</v>
      </c>
      <c r="J8" s="68" t="s">
        <v>62</v>
      </c>
      <c r="K8" s="68" t="s">
        <v>15</v>
      </c>
      <c r="L8" s="68"/>
    </row>
    <row r="9" spans="1:17" s="16" customFormat="1" ht="281.25" x14ac:dyDescent="0.2">
      <c r="A9" s="28">
        <v>4</v>
      </c>
      <c r="B9" s="71" t="s">
        <v>24</v>
      </c>
      <c r="C9" s="72">
        <v>5581.0370000000003</v>
      </c>
      <c r="D9" s="72"/>
      <c r="E9" s="66"/>
      <c r="F9" s="66">
        <f>SUM(C9)</f>
        <v>5581.0370000000003</v>
      </c>
      <c r="G9" s="66"/>
      <c r="H9" s="66"/>
      <c r="I9" s="70"/>
      <c r="J9" s="68"/>
      <c r="K9" s="68" t="s">
        <v>15</v>
      </c>
      <c r="L9" s="76" t="s">
        <v>63</v>
      </c>
      <c r="Q9" s="55"/>
    </row>
    <row r="10" spans="1:17" ht="78.75" customHeight="1" x14ac:dyDescent="0.2">
      <c r="A10" s="60">
        <v>5</v>
      </c>
      <c r="B10" s="79" t="s">
        <v>26</v>
      </c>
      <c r="C10" s="64">
        <f>SUM(E10+F10)</f>
        <v>27507.68</v>
      </c>
      <c r="D10" s="72"/>
      <c r="E10" s="73">
        <v>27232.603200000001</v>
      </c>
      <c r="F10" s="65">
        <v>275.07679999999999</v>
      </c>
      <c r="G10" s="74">
        <v>23106.4512</v>
      </c>
      <c r="H10" s="75">
        <v>0</v>
      </c>
      <c r="I10" s="70">
        <v>0</v>
      </c>
      <c r="J10" s="68" t="s">
        <v>58</v>
      </c>
      <c r="K10" s="68" t="s">
        <v>23</v>
      </c>
      <c r="L10" s="68"/>
    </row>
    <row r="11" spans="1:17" ht="84.75" customHeight="1" x14ac:dyDescent="0.2">
      <c r="A11" s="29">
        <v>6</v>
      </c>
      <c r="B11" s="80" t="s">
        <v>25</v>
      </c>
      <c r="C11" s="72">
        <f>SUM(D11:F11)</f>
        <v>6255.1120000000001</v>
      </c>
      <c r="D11" s="72">
        <v>0</v>
      </c>
      <c r="E11" s="66"/>
      <c r="F11" s="66">
        <v>6255.1120000000001</v>
      </c>
      <c r="G11" s="66"/>
      <c r="H11" s="66">
        <v>0</v>
      </c>
      <c r="I11" s="70">
        <v>0</v>
      </c>
      <c r="J11" s="68"/>
      <c r="K11" s="68" t="s">
        <v>23</v>
      </c>
      <c r="L11" s="101" t="s">
        <v>45</v>
      </c>
    </row>
    <row r="12" spans="1:17" ht="97.5" customHeight="1" x14ac:dyDescent="0.2">
      <c r="A12" s="45">
        <v>7</v>
      </c>
      <c r="B12" s="63" t="s">
        <v>17</v>
      </c>
      <c r="C12" s="72">
        <f>SUM(D12:F12)</f>
        <v>1000</v>
      </c>
      <c r="D12" s="81"/>
      <c r="E12" s="81"/>
      <c r="F12" s="82">
        <v>1000</v>
      </c>
      <c r="G12" s="82"/>
      <c r="H12" s="82"/>
      <c r="I12" s="75"/>
      <c r="J12" s="77"/>
      <c r="K12" s="77" t="s">
        <v>22</v>
      </c>
      <c r="L12" s="78" t="s">
        <v>59</v>
      </c>
    </row>
    <row r="13" spans="1:17" ht="56.25" x14ac:dyDescent="0.2">
      <c r="A13" s="40">
        <v>8</v>
      </c>
      <c r="B13" s="79" t="s">
        <v>18</v>
      </c>
      <c r="C13" s="72">
        <f>SUM(D13:F13)</f>
        <v>6000</v>
      </c>
      <c r="D13" s="83">
        <v>0</v>
      </c>
      <c r="E13" s="43">
        <v>0</v>
      </c>
      <c r="F13" s="95">
        <v>6000</v>
      </c>
      <c r="G13" s="43"/>
      <c r="H13" s="43"/>
      <c r="I13" s="70"/>
      <c r="J13" s="68"/>
      <c r="K13" s="68" t="s">
        <v>21</v>
      </c>
      <c r="L13" s="103" t="s">
        <v>29</v>
      </c>
    </row>
    <row r="14" spans="1:17" ht="168" customHeight="1" x14ac:dyDescent="0.2">
      <c r="A14" s="30">
        <v>9</v>
      </c>
      <c r="B14" s="71" t="s">
        <v>16</v>
      </c>
      <c r="C14" s="72">
        <f>SUM(D14:F14)</f>
        <v>15966.909</v>
      </c>
      <c r="D14" s="83"/>
      <c r="E14" s="43">
        <v>15807.24</v>
      </c>
      <c r="F14" s="43">
        <v>159.66900000000001</v>
      </c>
      <c r="G14" s="43"/>
      <c r="H14" s="43"/>
      <c r="I14" s="84" t="e">
        <f>H14/G14*100</f>
        <v>#DIV/0!</v>
      </c>
      <c r="J14" s="68" t="s">
        <v>36</v>
      </c>
      <c r="K14" s="68" t="s">
        <v>20</v>
      </c>
      <c r="L14" s="76" t="s">
        <v>46</v>
      </c>
    </row>
    <row r="15" spans="1:17" ht="84" customHeight="1" x14ac:dyDescent="0.2">
      <c r="A15" s="30">
        <v>10</v>
      </c>
      <c r="B15" s="79" t="s">
        <v>35</v>
      </c>
      <c r="C15" s="72"/>
      <c r="D15" s="83"/>
      <c r="E15" s="43"/>
      <c r="F15" s="43">
        <v>495.77699999999999</v>
      </c>
      <c r="G15" s="43"/>
      <c r="H15" s="43"/>
      <c r="I15" s="84"/>
      <c r="J15" s="68"/>
      <c r="K15" s="68" t="s">
        <v>20</v>
      </c>
      <c r="L15" s="76" t="s">
        <v>48</v>
      </c>
    </row>
    <row r="16" spans="1:17" ht="56.25" x14ac:dyDescent="0.2">
      <c r="A16" s="30">
        <v>11</v>
      </c>
      <c r="B16" s="79" t="s">
        <v>30</v>
      </c>
      <c r="C16" s="72">
        <f t="shared" ref="C16:C26" si="0">SUM(D16:F16)</f>
        <v>278</v>
      </c>
      <c r="D16" s="83"/>
      <c r="E16" s="43"/>
      <c r="F16" s="43">
        <v>278</v>
      </c>
      <c r="G16" s="43"/>
      <c r="H16" s="43"/>
      <c r="I16" s="84" t="e">
        <f>H16/G16*100</f>
        <v>#DIV/0!</v>
      </c>
      <c r="J16" s="68"/>
      <c r="K16" s="68" t="s">
        <v>20</v>
      </c>
      <c r="L16" s="76" t="s">
        <v>47</v>
      </c>
    </row>
    <row r="17" spans="1:17" ht="79.5" customHeight="1" x14ac:dyDescent="0.2">
      <c r="A17" s="30">
        <v>12</v>
      </c>
      <c r="B17" s="71" t="s">
        <v>50</v>
      </c>
      <c r="C17" s="72"/>
      <c r="D17" s="83"/>
      <c r="E17" s="43"/>
      <c r="F17" s="43"/>
      <c r="G17" s="43"/>
      <c r="H17" s="43"/>
      <c r="I17" s="84"/>
      <c r="J17" s="68"/>
      <c r="K17" s="68" t="s">
        <v>20</v>
      </c>
      <c r="L17" s="76" t="s">
        <v>49</v>
      </c>
    </row>
    <row r="18" spans="1:17" ht="64.5" customHeight="1" x14ac:dyDescent="0.2">
      <c r="A18" s="31">
        <v>13</v>
      </c>
      <c r="B18" s="80" t="s">
        <v>28</v>
      </c>
      <c r="C18" s="85">
        <v>1500</v>
      </c>
      <c r="D18" s="83"/>
      <c r="E18" s="85"/>
      <c r="F18" s="85">
        <v>1500</v>
      </c>
      <c r="G18" s="43"/>
      <c r="H18" s="43"/>
      <c r="I18" s="84"/>
      <c r="J18" s="68"/>
      <c r="K18" s="68"/>
      <c r="L18" s="76" t="s">
        <v>64</v>
      </c>
    </row>
    <row r="19" spans="1:17" ht="77.25" customHeight="1" x14ac:dyDescent="0.2">
      <c r="A19" s="31">
        <v>14</v>
      </c>
      <c r="B19" s="71" t="s">
        <v>19</v>
      </c>
      <c r="C19" s="72">
        <f t="shared" si="0"/>
        <v>1500</v>
      </c>
      <c r="D19" s="86"/>
      <c r="E19" s="87"/>
      <c r="F19" s="66">
        <v>1500</v>
      </c>
      <c r="G19" s="43">
        <v>1183.3530000000001</v>
      </c>
      <c r="H19" s="43"/>
      <c r="I19" s="84">
        <f t="shared" ref="I19:I27" si="1">H19/G19%</f>
        <v>0</v>
      </c>
      <c r="J19" s="68" t="s">
        <v>38</v>
      </c>
      <c r="K19" s="68" t="s">
        <v>27</v>
      </c>
      <c r="L19" s="76" t="s">
        <v>51</v>
      </c>
    </row>
    <row r="20" spans="1:17" ht="77.25" customHeight="1" x14ac:dyDescent="0.2">
      <c r="A20" s="31">
        <v>15</v>
      </c>
      <c r="B20" s="71" t="s">
        <v>60</v>
      </c>
      <c r="C20" s="72">
        <f>SUM(F20)</f>
        <v>771</v>
      </c>
      <c r="D20" s="86"/>
      <c r="E20" s="87"/>
      <c r="F20" s="66">
        <v>771</v>
      </c>
      <c r="G20" s="43"/>
      <c r="H20" s="43"/>
      <c r="I20" s="84"/>
      <c r="J20" s="68"/>
      <c r="K20" s="68" t="s">
        <v>27</v>
      </c>
      <c r="L20" s="76" t="s">
        <v>52</v>
      </c>
    </row>
    <row r="21" spans="1:17" ht="66" customHeight="1" x14ac:dyDescent="0.2">
      <c r="A21" s="31">
        <v>16</v>
      </c>
      <c r="B21" s="71" t="s">
        <v>61</v>
      </c>
      <c r="C21" s="72">
        <f t="shared" si="0"/>
        <v>908</v>
      </c>
      <c r="D21" s="86"/>
      <c r="E21" s="66"/>
      <c r="F21" s="66">
        <v>908</v>
      </c>
      <c r="G21" s="43"/>
      <c r="H21" s="43"/>
      <c r="I21" s="84"/>
      <c r="J21" s="68" t="s">
        <v>39</v>
      </c>
      <c r="K21" s="68" t="s">
        <v>27</v>
      </c>
      <c r="L21" s="76" t="s">
        <v>52</v>
      </c>
    </row>
    <row r="22" spans="1:17" ht="64.5" customHeight="1" x14ac:dyDescent="0.2">
      <c r="A22" s="31">
        <v>17</v>
      </c>
      <c r="B22" s="71" t="s">
        <v>40</v>
      </c>
      <c r="C22" s="72">
        <f t="shared" si="0"/>
        <v>96</v>
      </c>
      <c r="D22" s="86"/>
      <c r="E22" s="66"/>
      <c r="F22" s="66">
        <v>96</v>
      </c>
      <c r="G22" s="43"/>
      <c r="H22" s="43"/>
      <c r="I22" s="84"/>
      <c r="J22" s="68" t="s">
        <v>41</v>
      </c>
      <c r="K22" s="68" t="s">
        <v>27</v>
      </c>
      <c r="L22" s="76" t="s">
        <v>54</v>
      </c>
    </row>
    <row r="23" spans="1:17" ht="60.75" customHeight="1" x14ac:dyDescent="0.2">
      <c r="A23" s="31">
        <v>18</v>
      </c>
      <c r="B23" s="71" t="s">
        <v>31</v>
      </c>
      <c r="C23" s="72"/>
      <c r="D23" s="72"/>
      <c r="E23" s="72"/>
      <c r="F23" s="72">
        <v>412</v>
      </c>
      <c r="G23" s="43"/>
      <c r="H23" s="43"/>
      <c r="I23" s="84"/>
      <c r="J23" s="68" t="s">
        <v>32</v>
      </c>
      <c r="K23" s="68" t="s">
        <v>27</v>
      </c>
      <c r="L23" s="76" t="s">
        <v>53</v>
      </c>
    </row>
    <row r="24" spans="1:17" ht="83.25" customHeight="1" x14ac:dyDescent="0.2">
      <c r="A24" s="56">
        <v>19</v>
      </c>
      <c r="B24" s="71" t="s">
        <v>33</v>
      </c>
      <c r="C24" s="72">
        <v>2080</v>
      </c>
      <c r="D24" s="72"/>
      <c r="E24" s="72"/>
      <c r="F24" s="72">
        <v>2080</v>
      </c>
      <c r="G24" s="43"/>
      <c r="H24" s="43"/>
      <c r="I24" s="84"/>
      <c r="J24" s="102"/>
      <c r="K24" s="68" t="s">
        <v>27</v>
      </c>
      <c r="L24" s="102"/>
    </row>
    <row r="25" spans="1:17" ht="57" customHeight="1" x14ac:dyDescent="0.2">
      <c r="A25" s="56">
        <v>20</v>
      </c>
      <c r="B25" s="71" t="s">
        <v>37</v>
      </c>
      <c r="C25" s="72">
        <f t="shared" si="0"/>
        <v>569.44000000000005</v>
      </c>
      <c r="D25" s="72"/>
      <c r="E25" s="72"/>
      <c r="F25" s="72">
        <v>569.44000000000005</v>
      </c>
      <c r="G25" s="43"/>
      <c r="H25" s="43"/>
      <c r="I25" s="84"/>
      <c r="J25" s="68"/>
      <c r="K25" s="68" t="s">
        <v>27</v>
      </c>
      <c r="L25" s="76" t="s">
        <v>44</v>
      </c>
    </row>
    <row r="26" spans="1:17" ht="46.5" customHeight="1" x14ac:dyDescent="0.2">
      <c r="A26" s="56">
        <v>21</v>
      </c>
      <c r="B26" s="71" t="s">
        <v>42</v>
      </c>
      <c r="C26" s="72">
        <f t="shared" si="0"/>
        <v>0</v>
      </c>
      <c r="D26" s="72"/>
      <c r="E26" s="72"/>
      <c r="F26" s="72"/>
      <c r="G26" s="43"/>
      <c r="H26" s="43"/>
      <c r="I26" s="84"/>
      <c r="J26" s="68" t="s">
        <v>43</v>
      </c>
      <c r="K26" s="68" t="s">
        <v>27</v>
      </c>
      <c r="L26" s="76" t="s">
        <v>54</v>
      </c>
    </row>
    <row r="27" spans="1:17" s="58" customFormat="1" ht="19.5" x14ac:dyDescent="0.2">
      <c r="A27" s="104"/>
      <c r="B27" s="105" t="s">
        <v>3</v>
      </c>
      <c r="C27" s="106">
        <f>SUM(C6:C26)</f>
        <v>75238.589399999997</v>
      </c>
      <c r="D27" s="106">
        <f t="shared" ref="D27:H27" si="2">SUM(D6:D26)</f>
        <v>0</v>
      </c>
      <c r="E27" s="106">
        <f t="shared" si="2"/>
        <v>48213.000480000002</v>
      </c>
      <c r="F27" s="106">
        <f t="shared" si="2"/>
        <v>27933.365919999997</v>
      </c>
      <c r="G27" s="106">
        <f t="shared" si="2"/>
        <v>28358.533779999998</v>
      </c>
      <c r="H27" s="106">
        <f t="shared" si="2"/>
        <v>0</v>
      </c>
      <c r="I27" s="107">
        <f t="shared" si="1"/>
        <v>0</v>
      </c>
      <c r="J27" s="108"/>
      <c r="K27" s="108"/>
      <c r="L27" s="108"/>
      <c r="Q27" s="59"/>
    </row>
    <row r="28" spans="1:17" x14ac:dyDescent="0.2">
      <c r="A28" s="42"/>
      <c r="B28" s="46"/>
      <c r="C28" s="47"/>
      <c r="D28" s="44"/>
      <c r="E28" s="44"/>
      <c r="F28" s="48"/>
      <c r="G28" s="49"/>
      <c r="H28" s="50"/>
      <c r="I28" s="51"/>
      <c r="J28" s="52"/>
      <c r="K28" s="53"/>
      <c r="L28" s="54"/>
    </row>
  </sheetData>
  <autoFilter ref="B1:L28" xr:uid="{00000000-0009-0000-0000-000000000000}">
    <filterColumn colId="0" showButton="0"/>
    <filterColumn colId="1" hiddenButton="1" showButton="0"/>
    <filterColumn colId="2" showButton="0"/>
    <filterColumn colId="3" hiddenButton="1" showButton="0"/>
    <filterColumn colId="4" hiddenButton="1" showButton="0"/>
  </autoFilter>
  <mergeCells count="1">
    <mergeCell ref="B1:F2"/>
  </mergeCells>
  <pageMargins left="0.19685039370078741" right="0.19685039370078741" top="0.19685039370078741" bottom="0.19685039370078741" header="0.31496062992125984" footer="0.31496062992125984"/>
  <pageSetup paperSize="9" scale="47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Пинчукова Юлия Викторовна</dc:creator>
  <cp:lastModifiedBy>Вера В. Клыкова</cp:lastModifiedBy>
  <cp:lastPrinted>2023-04-04T06:50:25Z</cp:lastPrinted>
  <dcterms:created xsi:type="dcterms:W3CDTF">2020-02-04T01:12:46Z</dcterms:created>
  <dcterms:modified xsi:type="dcterms:W3CDTF">2023-04-17T23:33:19Z</dcterms:modified>
</cp:coreProperties>
</file>