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mc:AlternateContent xmlns:mc="http://schemas.openxmlformats.org/markup-compatibility/2006">
    <mc:Choice Requires="x15">
      <x15ac:absPath xmlns:x15ac="http://schemas.microsoft.com/office/spreadsheetml/2010/11/ac" url="\\192.168.0.67\фэу\Клыкова Н.Н\2025\1 чтение\"/>
    </mc:Choice>
  </mc:AlternateContent>
  <xr:revisionPtr revIDLastSave="0" documentId="13_ncr:1_{C25CF2D3-91A1-464E-8E58-8DF796F0A9DA}" xr6:coauthVersionLast="47" xr6:coauthVersionMax="47" xr10:uidLastSave="{00000000-0000-0000-0000-000000000000}"/>
  <bookViews>
    <workbookView xWindow="-120" yWindow="-120" windowWidth="29040" windowHeight="15840" xr2:uid="{00000000-000D-0000-FFFF-FFFF00000000}"/>
  </bookViews>
  <sheets>
    <sheet name="2025г" sheetId="12" r:id="rId1"/>
  </sheets>
  <calcPr calcId="191029"/>
</workbook>
</file>

<file path=xl/calcChain.xml><?xml version="1.0" encoding="utf-8"?>
<calcChain xmlns="http://schemas.openxmlformats.org/spreadsheetml/2006/main">
  <c r="E146" i="12" l="1"/>
  <c r="D146" i="12"/>
  <c r="C146" i="12"/>
  <c r="E141" i="12"/>
  <c r="D141" i="12"/>
  <c r="C141" i="12"/>
  <c r="E114" i="12"/>
  <c r="D114" i="12"/>
  <c r="C114" i="12"/>
  <c r="E113" i="12"/>
  <c r="D113" i="12"/>
  <c r="C113" i="12"/>
  <c r="E107" i="12"/>
  <c r="D107" i="12"/>
  <c r="C107" i="12"/>
  <c r="E103" i="12"/>
  <c r="D103" i="12"/>
  <c r="C103" i="12"/>
  <c r="E102" i="12"/>
  <c r="D102" i="12"/>
  <c r="C102" i="12"/>
  <c r="E101" i="12"/>
  <c r="D101" i="12"/>
  <c r="C101" i="12"/>
  <c r="E99" i="12"/>
  <c r="D99" i="12"/>
  <c r="C99" i="12"/>
  <c r="E59" i="12"/>
  <c r="D59" i="12"/>
  <c r="C59" i="12"/>
  <c r="E54" i="12"/>
  <c r="D54" i="12"/>
  <c r="C54" i="12"/>
  <c r="E52" i="12"/>
  <c r="D52" i="12"/>
  <c r="C52" i="12"/>
  <c r="E51" i="12"/>
  <c r="D51" i="12"/>
  <c r="C51" i="12"/>
  <c r="E47" i="12"/>
  <c r="D47" i="12"/>
  <c r="C47" i="12"/>
  <c r="E43" i="12"/>
  <c r="D43" i="12"/>
  <c r="C43" i="12"/>
  <c r="E39" i="12"/>
  <c r="D39" i="12"/>
  <c r="C39" i="12"/>
  <c r="E36" i="12"/>
  <c r="D36" i="12"/>
  <c r="C36" i="12"/>
  <c r="E34" i="12"/>
  <c r="D34" i="12"/>
  <c r="C34" i="12"/>
  <c r="E32" i="12"/>
  <c r="D32" i="12"/>
  <c r="C32" i="12"/>
  <c r="E29" i="12"/>
  <c r="D29" i="12"/>
  <c r="C29" i="12"/>
  <c r="E27" i="12"/>
  <c r="D27" i="12"/>
  <c r="C27" i="12"/>
  <c r="E26" i="12"/>
  <c r="D26" i="12"/>
  <c r="C26" i="12"/>
  <c r="E20" i="12"/>
  <c r="D20" i="12"/>
  <c r="C20" i="12"/>
  <c r="E15" i="12"/>
  <c r="D15" i="12"/>
  <c r="C15" i="12"/>
  <c r="E9" i="12"/>
  <c r="D9" i="12"/>
  <c r="C9" i="12"/>
  <c r="E8" i="12"/>
  <c r="D8" i="12"/>
  <c r="C8" i="12"/>
</calcChain>
</file>

<file path=xl/sharedStrings.xml><?xml version="1.0" encoding="utf-8"?>
<sst xmlns="http://schemas.openxmlformats.org/spreadsheetml/2006/main" count="264" uniqueCount="264">
  <si>
    <t>Приложение 3</t>
  </si>
  <si>
    <t>ОБЪЕМЫ</t>
  </si>
  <si>
    <t>поступлений доходов бюджета округа  2025-2027 годы</t>
  </si>
  <si>
    <t>Код бюджетной классификации Российской Федерации</t>
  </si>
  <si>
    <t>Наименование налога (сбора)</t>
  </si>
  <si>
    <t>руб.</t>
  </si>
  <si>
    <t xml:space="preserve">1 00 00000 00 0000 000 </t>
  </si>
  <si>
    <t>НАЛОГОВЫЕ И НЕНАЛОГОВЫЕ ДОХОДЫ</t>
  </si>
  <si>
    <t>1 01 00000 00 0000 000</t>
  </si>
  <si>
    <t>НАЛОГИ НА ПРИБЫЛЬ, ДОХОДЫ</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</si>
  <si>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</si>
  <si>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</si>
  <si>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</si>
  <si>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</si>
  <si>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</si>
  <si>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</si>
  <si>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</si>
  <si>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</si>
  <si>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</si>
  <si>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</si>
  <si>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1 03 00000 00 0000 000</t>
  </si>
  <si>
    <t>НАЛОГИ НА ТОВАРЫ (РАБОТЫ, УСЛУГИ), РЕАЛИЗУЕМЫЕ НА ТЕРРИТОРИИ РОССИЙСКОЙ ФЕДЕРАЦИИ</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</si>
  <si>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</si>
  <si>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</si>
  <si>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</si>
  <si>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</si>
  <si>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</si>
  <si>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</si>
  <si>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</si>
  <si>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</si>
  <si>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</si>
  <si>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</si>
  <si>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1 05 01011 01 0000 110</t>
  </si>
  <si>
    <t>Налог, взимаемый с налогоплательщиков, выбравших в качестве объекта налогообложения доходы</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</si>
  <si>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</si>
  <si>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</si>
  <si>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1 05 02010 02 0000 110</t>
  </si>
  <si>
    <t>Единый налог на вмененный доход для отдельных видов деятельности</t>
  </si>
  <si>
    <t>1 05 03010 01 0000 110</t>
  </si>
  <si>
    <t>Единый сельскохозяйственный налог</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</si>
  <si>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</si>
  <si>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</si>
  <si>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</si>
  <si>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</si>
  <si>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</si>
  <si>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</si>
  <si>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</si>
  <si>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</si>
  <si>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1 06 06000 00 0000 110</t>
  </si>
  <si>
    <t>Земельный налог</t>
  </si>
  <si>
    <t>1 06 06032 14 0000 110</t>
  </si>
  <si>
    <t>Земельный налог с организаций, обладающих земельным участком, расположенным в границах муниципальных округов</t>
  </si>
  <si>
    <t>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</si>
  <si>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</si>
  <si>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</si>
  <si>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</si>
  <si>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</si>
  <si>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</si>
  <si>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1 11 00000 00 0000 000</t>
  </si>
  <si>
    <t>ДОХОДЫ ОТ ИСПОЛЬЗОВАНИЯ ИМУЩЕСТВА, НАХОДЯЩЕГОСЯ В ГОСУДАРСТВЕННОЙ И МУНИЦИПАЛЬНОЙ СОБСТВЕННОСТИ</t>
  </si>
  <si>
    <t>1 11 01040 14 0000 120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</si>
  <si>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округам</t>
  </si>
  <si>
    <t>Доходы от арендной платы за земельные участки</t>
  </si>
  <si>
    <t>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</si>
  <si>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</si>
  <si>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</si>
  <si>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</si>
  <si>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Доходы от сдачи в аренду имущества</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</si>
  <si>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</si>
  <si>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</si>
  <si>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1 11 05074 14 0000 120</t>
  </si>
  <si>
    <t>Доходы от сдачи в аренду имущества, составляющего казну муниципальных округов (за исключением земельных участков)</t>
  </si>
  <si>
    <t>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</si>
  <si>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</si>
  <si>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</si>
  <si>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 xml:space="preserve">ПЛАТЕЖИ ПРИ ПОЛЬЗОВАНИИ ПРИРОДНЫМИ РЕСУРСАМИ </t>
  </si>
  <si>
    <t>1 12 01010 01 0000 120</t>
  </si>
  <si>
    <t xml:space="preserve">Плата за выбросы загрязняющих веществ в атмосферный воздух стационарными объектами </t>
  </si>
  <si>
    <t>1 12 01030 01 0000 120</t>
  </si>
  <si>
    <t>Плата за сбросы загрязняющих веществ в водные объекты</t>
  </si>
  <si>
    <t>1 12 01041 01 0000 120</t>
  </si>
  <si>
    <t>Плата за размещение отходов производства</t>
  </si>
  <si>
    <t>1 13 00000 00 0000 000</t>
  </si>
  <si>
    <t>ДОХОДЫ ОТ ОКАЗАНИЯ ПЛАТНЫХ УСЛУГ (РАБОТ) И КОМПЕНСАЦИИ ЗАТРАТ ГОСУДАРСТВА</t>
  </si>
  <si>
    <t>1 13 01074 14 0000 130</t>
  </si>
  <si>
    <t>Доходы от оказания информационных услуг органами местного самоуправления муниципальных округов, казенными учреждениями муниципальных округов</t>
  </si>
  <si>
    <t>1 13 01994 14 0000 130</t>
  </si>
  <si>
    <t>Прочие доходы от оказания платных услуг (работ) получателями средств бюджетов муниципальных округов</t>
  </si>
  <si>
    <t>1 13 02994 14 0000 130</t>
  </si>
  <si>
    <t>Прочие доходы от компенсации затрат бюджетов муниципальных округов</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</si>
  <si>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</si>
  <si>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</si>
  <si>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</si>
  <si>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</si>
  <si>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</si>
  <si>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</si>
  <si>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</si>
  <si>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</si>
  <si>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</si>
  <si>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</si>
  <si>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</si>
  <si>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</si>
  <si>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</si>
  <si>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</si>
  <si>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1 14 06324 14 0000 430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</si>
  <si>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муниципальных округов</t>
  </si>
  <si>
    <t>1 16 00000 00 0000 000</t>
  </si>
  <si>
    <t>ШТРАФЫ, САНКЦИИ, ВОЗМЕЩЕНИЕ УЩЕРБА</t>
  </si>
  <si>
    <t>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</si>
  <si>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</si>
  <si>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1 16 01053 01 0059 140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</si>
  <si>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</si>
  <si>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1 16 01053 01 0063 140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</si>
  <si>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</si>
  <si>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1 16 01053 01 0351 140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</si>
  <si>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</si>
  <si>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1 16 01053 01 0631 140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</si>
  <si>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требований законодательства, предусматривающих выдачу специальных разрешений на движение по автомобильным дорогам тяжеловесного и (или) крупногабаритного транспортного средства)</t>
  </si>
  <si>
    <t>1 16 01053 01 9000 140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</si>
  <si>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</si>
  <si>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1 16 01063 01 0008 140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</si>
  <si>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</si>
  <si>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</si>
  <si>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</si>
  <si>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1 16 01063 01 0091 140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</si>
  <si>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</si>
  <si>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</si>
  <si>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</si>
  <si>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</si>
  <si>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</si>
  <si>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</si>
  <si>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</si>
  <si>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1 16 01083 01 0028 140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</si>
  <si>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</si>
  <si>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1 16 01083 01 0037 140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</si>
  <si>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</si>
  <si>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1 16 01083 01 0039 140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</si>
  <si>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охраны и использования природных ресурсов на особо охраняемых природных территориях)</t>
  </si>
  <si>
    <t>1 16 01083 01 0281 140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</si>
  <si>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</si>
  <si>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1 16 01083 01 9000 140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</si>
  <si>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(иные штрафы)</t>
  </si>
  <si>
    <t>1 16 01123 01 0002 140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</si>
  <si>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незаконное ограничение прав на управление транспортным средством и его эксплуатацию)</t>
  </si>
  <si>
    <t>1 16 01133 01 9000 140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</si>
  <si>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</si>
  <si>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</si>
  <si>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</si>
  <si>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1 16 01153 01 0012 140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</si>
  <si>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</si>
  <si>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1 16 01153 01 9000 140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</si>
  <si>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</si>
  <si>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1 16 01173 01 0008 140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</si>
  <si>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</si>
  <si>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1 16 01173 01 9000 140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</si>
  <si>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</si>
  <si>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1 16 01193 01 0005 140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</si>
  <si>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</si>
  <si>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1 16 01193 01 0009 140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</si>
  <si>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порядка предоставления земельных или лесных участков либо водных объектов)</t>
  </si>
  <si>
    <t>1 16 01193 01 0013 140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</si>
  <si>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</si>
  <si>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</si>
  <si>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</si>
  <si>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</si>
  <si>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</si>
  <si>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1 16 01203 01 0013 140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</si>
  <si>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</si>
  <si>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</si>
  <si>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</si>
  <si>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1 16 01203 01 0025 140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</si>
  <si>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уклонение от исполнения административного наказания)</t>
  </si>
  <si>
    <t>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</si>
  <si>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</si>
  <si>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</si>
  <si>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</si>
  <si>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1 16 07010 14 0000 140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</si>
  <si>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</si>
  <si>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1 16 07090 14 0000 140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</si>
  <si>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</si>
  <si>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1 16 10123 01 0141 140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</si>
  <si>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</si>
  <si>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</si>
  <si>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действвавшим в 2019 году</t>
  </si>
  <si>
    <t>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</si>
  <si>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</si>
  <si>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1 17 00000 00 0000 000</t>
  </si>
  <si>
    <t>ПРОЧИЕ НЕНАЛОГОВЫЕ ДОХОДЫ</t>
  </si>
  <si>
    <t>1 17 05040 14 0000 180</t>
  </si>
  <si>
    <t>Прочие неналоговые доходы бюджетов муниципальных округов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</si>
  <si>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</si>
  <si>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</si>
  <si>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</si>
  <si>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</si>
  <si>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</si>
  <si>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</si>
  <si>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</si>
  <si>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</si>
  <si>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2 02 15002 14 0000 150</t>
  </si>
  <si>
    <t>Дотации бюджетам муниципальных округов на поддержку мер по обеспечению сбалансированности бюджетов</t>
  </si>
  <si>
    <t>2 02 19999 14 0000 150</t>
  </si>
  <si>
    <t>Прочие дотации бюджетам муниципальных округов</t>
  </si>
  <si>
    <t>2 02 20000 00 0000 000</t>
  </si>
  <si>
    <t>Субсидии бюджетам бюджетной системы Российской Федерации (межбюджетные субсидии)</t>
  </si>
  <si>
    <t>2 02 25497 14 0000 150</t>
  </si>
  <si>
    <t>Субсидии бюджетам муниципальных округов на реализацию мероприятий по обеспечению жильем молодых семей</t>
  </si>
  <si>
    <t>2 02 25513 14 0000 150</t>
  </si>
  <si>
    <t>Субсидии бюджетам муниципальных округов на развитие сети учреждений культурно-досугового типа</t>
  </si>
  <si>
    <t>2 02 25519 14 0000 150</t>
  </si>
  <si>
    <t>Субсидии бюджетам муниципальных округов на поддержку отрасли культуры</t>
  </si>
  <si>
    <t>2 02 25599 14 0000 150</t>
  </si>
  <si>
    <t>Субсидии бюджетам муниципальных округов на подготовку проектов межевания земельных участков и на проведение кадастровых работ</t>
  </si>
  <si>
    <t>2 02 29999 14 0000 150</t>
  </si>
  <si>
    <t>Прочие субсидии бюджетам муниципальных округов</t>
  </si>
  <si>
    <t>2 02 30000 00 0000 150</t>
  </si>
  <si>
    <t>Субвенции бюджетам бюджетной системы Российской Федерации</t>
  </si>
  <si>
    <t>2 02 30024 14 0000 150</t>
  </si>
  <si>
    <t>Субвенции бюджетам муниципальных округов на выполнение передаваемых полномочий субъектов Российской Федерации</t>
  </si>
  <si>
    <t>в том числе:</t>
  </si>
  <si>
    <t xml:space="preserve">Субвенции бюджетам муниципальных образований Приморского края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 </t>
  </si>
  <si>
    <t>Субвенции бюджетам муниципальных образований Приморского края на осуществление отдельных государственных полномочий по созданию и обеспечению деятельности комиссий по делам несовершеннолетних и защите их прав</t>
  </si>
  <si>
    <t xml:space="preserve">Субвенции бюджетам муниципальных образований Приморского края на осуществление отдельных государственных полномочий по государственному управлению охраной труда </t>
  </si>
  <si>
    <t xml:space="preserve">Субвенции бюджетам муниципальных образований Приморского края на реализацию отдельных государственных полномочий по созданию административных комиссий </t>
  </si>
  <si>
    <t>Субвенции бюджетам муниципальных образований Приморского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</si>
  <si>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Субвенции бюджетам муниципальных образований Приморского края на организацию и обеспечение оздоровления и отдыха детей (за исключением организации отдыха детей в каникулярное время)</t>
  </si>
  <si>
    <t>Субвенции бюджетам муниципальных образований Приморского края на осуществление государственных полномочий по регистрации и учету граждан, имеющих право на получение жилищных субсидий в связи с переселением из районов Крайнего Севера и приравненных к ним местностей</t>
  </si>
  <si>
    <t xml:space="preserve">Субвенции, предоставляемые бюджетам муниципальных образований на реализацию государственных полномочий Приморского края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</si>
  <si>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</si>
  <si>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помещенями за счет средств краевого бюджета</t>
  </si>
  <si>
    <t>Реализация государственного полномочия в сфере транспортного обслуживания по муниципальным маршрутам в границах муниципальных образований</t>
  </si>
  <si>
    <t>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</si>
  <si>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</si>
  <si>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t>
  </si>
  <si>
    <t>Субвенция на обеспечение реализации государственных полномочий органов опеки и попечительства в отношении несовершеннолетних</t>
  </si>
  <si>
    <t>Субвенции бюджетам муниципальных образований Приморского края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</si>
  <si>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</si>
  <si>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</si>
  <si>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</si>
  <si>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 муниципальных и городских округов</t>
  </si>
  <si>
    <t>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</si>
  <si>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</si>
  <si>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2 02 35260 14 0000 150</t>
  </si>
  <si>
    <t>Субвенции бюджетам муниципальных округов на выплату единовременного пособия при всех формах устройства детей, лишенных родительского попечения, в семью</t>
  </si>
  <si>
    <t>2 02 35304 14 0000 150</t>
  </si>
  <si>
    <t xml:space="preserve">Субвенции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</si>
  <si>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2 02 35469 14 0000 150</t>
  </si>
  <si>
    <t>Субвенции бюджетам муниципальных округов на проведение Всероссийской переписи населения 2020 года</t>
  </si>
  <si>
    <t>2 02 35930 14 0000 150</t>
  </si>
  <si>
    <t>Субвенции бюджетам муниципальных округов на государственную регистрацию актов гражданского состояния</t>
  </si>
  <si>
    <t>2 02 36900 14 0000 150</t>
  </si>
  <si>
    <t>Единая субвенция бюджетам муниципальных округов из бюджета субъекта Российской Федерации</t>
  </si>
  <si>
    <t>2 02 39999 14 0000 150</t>
  </si>
  <si>
    <t>Прочие субвенции бюджетам муниципальных округов</t>
  </si>
  <si>
    <t>2 02 40000 00 0000 150</t>
  </si>
  <si>
    <t>Иные межбюджетные трансферты</t>
  </si>
  <si>
    <t>2 02 45050 14 0000 150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</si>
  <si>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</si>
  <si>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2 02 45179 14 0000 150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</si>
  <si>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</si>
  <si>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</si>
  <si>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</si>
  <si>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2 02 49999 14 0000 150</t>
  </si>
  <si>
    <t>Прочие межбюджетные трансферты, передаваемые бюджетам муниципальных округов</t>
  </si>
  <si>
    <t>ВСЕГО ДОХОДОВ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</si>
</sst>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8" formatCode="#\ ##0.00"/>
  </numFmts>
  <fonts count="14">
    <font>
      <sz val="10"/>
      <name val="Arial Cyr"/>
      <charset val="204"/>
    </font>
    <font>
      <sz val="10"/>
      <name val="Times New Roman"/>
      <charset val="204"/>
    </font>
    <font>
      <sz val="13"/>
      <name val="Times New Roman"/>
      <charset val="204"/>
    </font>
    <font>
      <sz val="14"/>
      <name val="Times New Roman"/>
      <charset val="204"/>
    </font>
    <font>
      <b/>
      <sz val="14"/>
      <name val="Times New Roman"/>
      <charset val="204"/>
    </font>
    <font>
      <b/>
      <sz val="10"/>
      <name val="Times New Roman"/>
      <charset val="204"/>
    </font>
    <font>
      <b/>
      <sz val="13"/>
      <name val="Times New Roman"/>
      <charset val="204"/>
    </font>
    <font>
      <sz val="12"/>
      <color rgb="FF000000"/>
      <name val="Times New Roman"/>
      <charset val="204"/>
    </font>
    <font>
      <sz val="13"/>
      <color rgb="FF000000"/>
      <name val="Times New Roman"/>
      <charset val="204"/>
    </font>
    <font>
      <sz val="13"/>
      <color theme="1"/>
      <name val="Times New Roman"/>
      <charset val="204"/>
    </font>
    <font>
      <sz val="12"/>
      <name val="Times New Roman"/>
      <charset val="204"/>
    </font>
    <font>
      <b/>
      <sz val="12"/>
      <name val="Times New Roman"/>
      <charset val="204"/>
    </font>
    <font>
      <u/>
      <sz val="10"/>
      <color theme="10"/>
      <name val="Arial Cyr"/>
      <charset val="204"/>
    </font>
    <font>
      <sz val="10"/>
      <color rgb="FF000000"/>
      <name val="Arial Cyr"/>
      <charset val="134"/>
    </font>
  </fonts>
  <fills count="3">
    <fill>
      <patternFill patternType="none"/>
    </fill>
    <fill>
      <patternFill patternType="gray125"/>
    </fill>
    <fill>
      <patternFill patternType="solid">
        <fgColor rgb="FFFFFFFF"/>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12" fillId="0" borderId="0" applyNumberFormat="0" applyFill="0" applyBorder="0" applyAlignment="0" applyProtection="0">
      <alignment vertical="top"/>
      <protection locked="0"/>
    </xf>
    <xf numFmtId="49" fontId="13" fillId="0" borderId="2">
      <alignment vertical="top" wrapText="1"/>
    </xf>
  </cellStyleXfs>
  <cellXfs count="42">
    <xf numFmtId="0" fontId="0" fillId="0" borderId="0" xfId="0"/>
    <xf numFmtId="0" fontId="1" fillId="0" borderId="0" xfId="0" applyFont="1" applyAlignment="1">
      <alignment horizontal="right" vertical="top" wrapText="1"/>
    </xf>
    <xf numFmtId="0" fontId="1" fillId="0" borderId="0" xfId="0" applyFont="1" applyAlignment="1">
      <alignment horizontal="left" vertical="top" wrapText="1"/>
    </xf>
    <xf numFmtId="2" fontId="2" fillId="0" borderId="0" xfId="0" applyNumberFormat="1" applyFont="1" applyAlignment="1">
      <alignment horizontal="right" vertical="top" wrapText="1"/>
    </xf>
    <xf numFmtId="0" fontId="2" fillId="0" borderId="0" xfId="0" applyFont="1" applyAlignment="1">
      <alignment horizontal="right" vertical="top" wrapText="1"/>
    </xf>
    <xf numFmtId="0" fontId="1" fillId="0" borderId="0" xfId="0" applyFont="1" applyAlignment="1">
      <alignment vertical="top" wrapText="1"/>
    </xf>
    <xf numFmtId="0" fontId="3" fillId="0" borderId="0" xfId="0" applyFont="1" applyAlignment="1">
      <alignment horizontal="right" vertical="top" wrapText="1"/>
    </xf>
    <xf numFmtId="0" fontId="3" fillId="0" borderId="0" xfId="0" applyFont="1" applyAlignment="1">
      <alignment horizontal="left" vertical="top" wrapText="1"/>
    </xf>
    <xf numFmtId="0" fontId="6" fillId="0" borderId="0" xfId="0" applyFont="1" applyAlignment="1">
      <alignment horizontal="right" vertical="top" wrapText="1"/>
    </xf>
    <xf numFmtId="0" fontId="2" fillId="0" borderId="1" xfId="0" applyFont="1" applyBorder="1" applyAlignment="1">
      <alignment horizontal="center" vertical="top" wrapText="1"/>
    </xf>
    <xf numFmtId="1" fontId="6" fillId="0" borderId="1" xfId="0" applyNumberFormat="1" applyFont="1" applyBorder="1" applyAlignment="1">
      <alignment horizontal="center" vertical="top" wrapText="1"/>
    </xf>
    <xf numFmtId="2" fontId="6" fillId="0" borderId="1" xfId="0" applyNumberFormat="1" applyFont="1" applyBorder="1" applyAlignment="1">
      <alignment horizontal="right" vertical="top" wrapText="1"/>
    </xf>
    <xf numFmtId="0" fontId="6" fillId="0" borderId="1" xfId="0" applyFont="1" applyBorder="1" applyAlignment="1">
      <alignment horizontal="left" vertical="top" wrapText="1"/>
    </xf>
    <xf numFmtId="168" fontId="6" fillId="0" borderId="1" xfId="0" applyNumberFormat="1" applyFont="1" applyBorder="1" applyAlignment="1">
      <alignment horizontal="right" vertical="top" wrapText="1"/>
    </xf>
    <xf numFmtId="0" fontId="2" fillId="0" borderId="1" xfId="0" applyFont="1" applyBorder="1" applyAlignment="1">
      <alignment horizontal="right" vertical="top" wrapText="1"/>
    </xf>
    <xf numFmtId="0" fontId="2" fillId="0" borderId="1" xfId="0" applyFont="1" applyBorder="1" applyAlignment="1">
      <alignment wrapText="1"/>
    </xf>
    <xf numFmtId="168" fontId="2" fillId="0" borderId="1" xfId="0" applyNumberFormat="1" applyFont="1" applyBorder="1" applyAlignment="1">
      <alignment horizontal="right" vertical="top" wrapText="1"/>
    </xf>
    <xf numFmtId="9" fontId="1" fillId="0" borderId="0" xfId="0" applyNumberFormat="1" applyFont="1" applyAlignment="1">
      <alignment vertical="top" wrapText="1"/>
    </xf>
    <xf numFmtId="0" fontId="2" fillId="0" borderId="1" xfId="0" applyFont="1" applyBorder="1" applyAlignment="1">
      <alignment horizontal="justify" wrapText="1"/>
    </xf>
    <xf numFmtId="0" fontId="7" fillId="0" borderId="1" xfId="0" applyFont="1" applyBorder="1" applyAlignment="1">
      <alignment wrapText="1"/>
    </xf>
    <xf numFmtId="49" fontId="6" fillId="0" borderId="1" xfId="0" applyNumberFormat="1" applyFont="1" applyBorder="1" applyAlignment="1">
      <alignment horizontal="right" vertical="top" wrapText="1"/>
    </xf>
    <xf numFmtId="0" fontId="2" fillId="0" borderId="1" xfId="0" applyFont="1" applyBorder="1" applyAlignment="1">
      <alignment horizontal="left" vertical="top" wrapText="1"/>
    </xf>
    <xf numFmtId="168" fontId="1" fillId="0" borderId="0" xfId="0" applyNumberFormat="1" applyFont="1" applyAlignment="1">
      <alignment vertical="top" wrapText="1"/>
    </xf>
    <xf numFmtId="0" fontId="6" fillId="0" borderId="1" xfId="0" applyFont="1" applyBorder="1" applyAlignment="1">
      <alignment horizontal="right" vertical="top" wrapText="1"/>
    </xf>
    <xf numFmtId="49" fontId="2" fillId="0" borderId="1" xfId="0" applyNumberFormat="1" applyFont="1" applyBorder="1" applyAlignment="1">
      <alignment horizontal="right" vertical="top" wrapText="1"/>
    </xf>
    <xf numFmtId="0" fontId="8" fillId="0" borderId="1" xfId="0" applyFont="1" applyBorder="1" applyAlignment="1">
      <alignment horizontal="left" vertical="top" wrapText="1"/>
    </xf>
    <xf numFmtId="49" fontId="6" fillId="0" borderId="1" xfId="0" applyNumberFormat="1" applyFont="1" applyBorder="1" applyAlignment="1">
      <alignment horizontal="left" vertical="top" wrapText="1"/>
    </xf>
    <xf numFmtId="168" fontId="2" fillId="0" borderId="1" xfId="0" applyNumberFormat="1" applyFont="1" applyBorder="1" applyAlignment="1">
      <alignment horizontal="left" vertical="top" wrapText="1"/>
    </xf>
    <xf numFmtId="0" fontId="9" fillId="0" borderId="1" xfId="1" applyFont="1" applyFill="1" applyBorder="1" applyAlignment="1" applyProtection="1">
      <alignment horizontal="left" vertical="top" wrapText="1"/>
    </xf>
    <xf numFmtId="0" fontId="8" fillId="0" borderId="1" xfId="0" applyFont="1" applyBorder="1" applyAlignment="1">
      <alignment horizontal="right" vertical="top" wrapText="1"/>
    </xf>
    <xf numFmtId="49" fontId="10" fillId="0" borderId="1" xfId="0" applyNumberFormat="1" applyFont="1" applyBorder="1" applyAlignment="1">
      <alignment horizontal="right" vertical="top" wrapText="1"/>
    </xf>
    <xf numFmtId="168" fontId="10" fillId="0" borderId="1" xfId="0" applyNumberFormat="1" applyFont="1" applyBorder="1" applyAlignment="1">
      <alignment horizontal="right" vertical="top" wrapText="1"/>
    </xf>
    <xf numFmtId="0" fontId="8" fillId="2" borderId="1" xfId="0" applyFont="1" applyFill="1" applyBorder="1" applyAlignment="1">
      <alignment horizontal="left" vertical="top" wrapText="1"/>
    </xf>
    <xf numFmtId="0" fontId="9" fillId="0" borderId="1" xfId="0" applyFont="1" applyBorder="1" applyAlignment="1">
      <alignment horizontal="left" vertical="top" wrapText="1"/>
    </xf>
    <xf numFmtId="0" fontId="3" fillId="0" borderId="1" xfId="0" applyFont="1" applyBorder="1" applyAlignment="1">
      <alignment horizontal="left" vertical="top" wrapText="1"/>
    </xf>
    <xf numFmtId="0" fontId="1" fillId="0" borderId="1" xfId="0" applyFont="1" applyBorder="1" applyAlignment="1">
      <alignment horizontal="right" vertical="top" wrapText="1"/>
    </xf>
    <xf numFmtId="0" fontId="11" fillId="0" borderId="1" xfId="0" applyFont="1" applyBorder="1" applyAlignment="1">
      <alignment horizontal="left" vertical="top"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0" xfId="0" applyFont="1" applyAlignment="1">
      <alignment horizontal="left" vertical="top" wrapText="1"/>
    </xf>
    <xf numFmtId="2" fontId="6" fillId="0" borderId="1" xfId="0" applyNumberFormat="1" applyFont="1" applyBorder="1" applyAlignment="1">
      <alignment horizontal="center" vertical="top" wrapText="1"/>
    </xf>
    <xf numFmtId="0" fontId="2" fillId="0" borderId="1" xfId="0" applyFont="1" applyBorder="1" applyAlignment="1">
      <alignment horizontal="center" vertical="top" wrapText="1"/>
    </xf>
  </cellXfs>
  <cellStyles count="3">
    <cellStyle name="st16" xfId="2" xr:uid="{00000000-0005-0000-0000-000031000000}"/>
    <cellStyle name="Гиперссылка" xfId="1" builtinId="8"/>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consultantplus://offline/ref=B349F0DB4733DDACEA3AE8B8718D31F390A56CEAF9572A1A5327B250AA62CDA5EB31839A0E6987F5118A148DFC1E0C244E588D9872BC0887CAD9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46"/>
  <sheetViews>
    <sheetView tabSelected="1" view="pageBreakPreview" topLeftCell="A135" zoomScaleNormal="100" workbookViewId="0">
      <selection activeCell="B143" sqref="B143"/>
    </sheetView>
  </sheetViews>
  <sheetFormatPr defaultColWidth="9.140625" defaultRowHeight="16.5"/>
  <cols>
    <col min="1" max="1" width="31" style="1" customWidth="1"/>
    <col min="2" max="2" width="90.7109375" style="2" customWidth="1"/>
    <col min="3" max="3" width="21" style="3" customWidth="1"/>
    <col min="4" max="5" width="21" style="4" customWidth="1"/>
    <col min="6" max="16384" width="9.140625" style="5"/>
  </cols>
  <sheetData>
    <row r="1" spans="1:7" ht="18.75">
      <c r="A1" s="6"/>
      <c r="B1" s="7"/>
      <c r="C1" s="4"/>
      <c r="D1" s="37" t="s">
        <v>0</v>
      </c>
      <c r="E1" s="37"/>
    </row>
    <row r="2" spans="1:7" ht="23.25" customHeight="1">
      <c r="A2" s="38" t="s">
        <v>1</v>
      </c>
      <c r="B2" s="39"/>
      <c r="C2" s="8"/>
    </row>
    <row r="3" spans="1:7" ht="28.5" customHeight="1">
      <c r="A3" s="38" t="s">
        <v>2</v>
      </c>
      <c r="B3" s="39"/>
      <c r="C3" s="8"/>
    </row>
    <row r="4" spans="1:7">
      <c r="A4" s="4"/>
    </row>
    <row r="5" spans="1:7">
      <c r="A5" s="41" t="s">
        <v>3</v>
      </c>
      <c r="B5" s="41" t="s">
        <v>4</v>
      </c>
      <c r="C5" s="40" t="s">
        <v>5</v>
      </c>
      <c r="D5" s="40"/>
      <c r="E5" s="40"/>
    </row>
    <row r="6" spans="1:7" ht="33.950000000000003" customHeight="1">
      <c r="A6" s="41"/>
      <c r="B6" s="41"/>
      <c r="C6" s="10">
        <v>2025</v>
      </c>
      <c r="D6" s="10">
        <v>2026</v>
      </c>
      <c r="E6" s="10">
        <v>2027</v>
      </c>
    </row>
    <row r="7" spans="1:7">
      <c r="A7" s="9">
        <v>1</v>
      </c>
      <c r="B7" s="9">
        <v>2</v>
      </c>
      <c r="C7" s="9">
        <v>3</v>
      </c>
      <c r="D7" s="9">
        <v>4</v>
      </c>
      <c r="E7" s="9">
        <v>5</v>
      </c>
    </row>
    <row r="8" spans="1:7">
      <c r="A8" s="11" t="s">
        <v>6</v>
      </c>
      <c r="B8" s="12" t="s">
        <v>7</v>
      </c>
      <c r="C8" s="13">
        <f>SUM(C9+C15+C20+C26+C32+C34+C43+C47+C51+C59+C99)</f>
        <v>352182000</v>
      </c>
      <c r="D8" s="13">
        <f>SUM(D9+D15+D20+D26+D32+D34+D43+D47+D51+D59+D99)</f>
        <v>370965000</v>
      </c>
      <c r="E8" s="13">
        <f>SUM(E9+E15+E20+E26+E32+E34+E43+E47+E51+E59+E99)</f>
        <v>401688000</v>
      </c>
    </row>
    <row r="9" spans="1:7">
      <c r="A9" s="11" t="s">
        <v>8</v>
      </c>
      <c r="B9" s="12" t="s">
        <v>9</v>
      </c>
      <c r="C9" s="13">
        <f>SUM(C10:C14)</f>
        <v>286667000</v>
      </c>
      <c r="D9" s="13">
        <f>SUM(D10:D14)</f>
        <v>303644000</v>
      </c>
      <c r="E9" s="13">
        <f>SUM(E10:E14)</f>
        <v>320520000</v>
      </c>
    </row>
    <row r="10" spans="1:7" ht="247.5">
      <c r="A10" s="14" t="s">
        <v>10</v>
      </c>
      <c r="B10" s="15" t="s">
        <v>11</v>
      </c>
      <c r="C10" s="16">
        <v>276189000</v>
      </c>
      <c r="D10" s="16">
        <v>292203000</v>
      </c>
      <c r="E10" s="16">
        <v>308113000</v>
      </c>
      <c r="G10" s="17"/>
    </row>
    <row r="11" spans="1:7" ht="181.5">
      <c r="A11" s="14" t="s">
        <v>12</v>
      </c>
      <c r="B11" s="18" t="s">
        <v>13</v>
      </c>
      <c r="C11" s="16">
        <v>321000</v>
      </c>
      <c r="D11" s="16">
        <v>337000</v>
      </c>
      <c r="E11" s="16">
        <v>354000</v>
      </c>
      <c r="G11" s="17"/>
    </row>
    <row r="12" spans="1:7" ht="165">
      <c r="A12" s="14" t="s">
        <v>14</v>
      </c>
      <c r="B12" s="18" t="s">
        <v>15</v>
      </c>
      <c r="C12" s="16">
        <v>1390000</v>
      </c>
      <c r="D12" s="16">
        <v>1460000</v>
      </c>
      <c r="E12" s="16">
        <v>1533000</v>
      </c>
      <c r="G12" s="17"/>
    </row>
    <row r="13" spans="1:7" ht="102" customHeight="1">
      <c r="A13" s="14" t="s">
        <v>16</v>
      </c>
      <c r="B13" s="18" t="s">
        <v>17</v>
      </c>
      <c r="C13" s="16">
        <v>8695000</v>
      </c>
      <c r="D13" s="16">
        <v>9565000</v>
      </c>
      <c r="E13" s="16">
        <v>10434000</v>
      </c>
    </row>
    <row r="14" spans="1:7" ht="330.75">
      <c r="A14" s="14" t="s">
        <v>18</v>
      </c>
      <c r="B14" s="19" t="s">
        <v>19</v>
      </c>
      <c r="C14" s="16">
        <v>72000</v>
      </c>
      <c r="D14" s="16">
        <v>79000</v>
      </c>
      <c r="E14" s="16">
        <v>86000</v>
      </c>
    </row>
    <row r="15" spans="1:7" ht="36.950000000000003" customHeight="1">
      <c r="A15" s="20" t="s">
        <v>20</v>
      </c>
      <c r="B15" s="12" t="s">
        <v>21</v>
      </c>
      <c r="C15" s="13">
        <f>SUM(C16:C19)</f>
        <v>38113000</v>
      </c>
      <c r="D15" s="13">
        <f>SUM(D16:D19)</f>
        <v>39895000</v>
      </c>
      <c r="E15" s="13">
        <f>SUM(E16:E19)</f>
        <v>53641000</v>
      </c>
    </row>
    <row r="16" spans="1:7" ht="104.1" customHeight="1">
      <c r="A16" s="14" t="s">
        <v>22</v>
      </c>
      <c r="B16" s="21" t="s">
        <v>23</v>
      </c>
      <c r="C16" s="16">
        <v>19934000</v>
      </c>
      <c r="D16" s="16">
        <v>20886000</v>
      </c>
      <c r="E16" s="16">
        <v>28040000</v>
      </c>
    </row>
    <row r="17" spans="1:8" ht="122.1" customHeight="1">
      <c r="A17" s="14" t="s">
        <v>24</v>
      </c>
      <c r="B17" s="21" t="s">
        <v>25</v>
      </c>
      <c r="C17" s="16">
        <v>90000</v>
      </c>
      <c r="D17" s="16">
        <v>97000</v>
      </c>
      <c r="E17" s="16">
        <v>130000</v>
      </c>
    </row>
    <row r="18" spans="1:8" ht="105.95" customHeight="1">
      <c r="A18" s="14" t="s">
        <v>26</v>
      </c>
      <c r="B18" s="21" t="s">
        <v>27</v>
      </c>
      <c r="C18" s="16">
        <v>20131000</v>
      </c>
      <c r="D18" s="16">
        <v>20989000</v>
      </c>
      <c r="E18" s="16">
        <v>28156000</v>
      </c>
    </row>
    <row r="19" spans="1:8" ht="105.95" customHeight="1">
      <c r="A19" s="14" t="s">
        <v>28</v>
      </c>
      <c r="B19" s="21" t="s">
        <v>29</v>
      </c>
      <c r="C19" s="16">
        <v>-2042000</v>
      </c>
      <c r="D19" s="16">
        <v>-2077000</v>
      </c>
      <c r="E19" s="16">
        <v>-2685000</v>
      </c>
    </row>
    <row r="20" spans="1:8" ht="18" customHeight="1">
      <c r="A20" s="20" t="s">
        <v>30</v>
      </c>
      <c r="B20" s="12" t="s">
        <v>31</v>
      </c>
      <c r="C20" s="13">
        <f>SUM(C21:C25)</f>
        <v>2815000</v>
      </c>
      <c r="D20" s="13">
        <f>SUM(D21:D25)</f>
        <v>2930000</v>
      </c>
      <c r="E20" s="13">
        <f>SUM(E21:E25)</f>
        <v>2930000</v>
      </c>
    </row>
    <row r="21" spans="1:8" ht="37.9" customHeight="1">
      <c r="A21" s="14" t="s">
        <v>32</v>
      </c>
      <c r="B21" s="21" t="s">
        <v>33</v>
      </c>
      <c r="C21" s="16">
        <v>474000</v>
      </c>
      <c r="D21" s="16">
        <v>483000</v>
      </c>
      <c r="E21" s="16">
        <v>483000</v>
      </c>
      <c r="F21" s="22"/>
      <c r="G21" s="22"/>
      <c r="H21" s="22"/>
    </row>
    <row r="22" spans="1:8" ht="69" customHeight="1">
      <c r="A22" s="14" t="s">
        <v>34</v>
      </c>
      <c r="B22" s="21" t="s">
        <v>35</v>
      </c>
      <c r="C22" s="16">
        <v>36000</v>
      </c>
      <c r="D22" s="16">
        <v>37000</v>
      </c>
      <c r="E22" s="16">
        <v>37000</v>
      </c>
    </row>
    <row r="23" spans="1:8" ht="26.1" customHeight="1">
      <c r="A23" s="14" t="s">
        <v>36</v>
      </c>
      <c r="B23" s="21" t="s">
        <v>37</v>
      </c>
      <c r="C23" s="16">
        <v>0</v>
      </c>
      <c r="D23" s="16">
        <v>0</v>
      </c>
      <c r="E23" s="16">
        <v>0</v>
      </c>
    </row>
    <row r="24" spans="1:8" ht="23.45" customHeight="1">
      <c r="A24" s="14" t="s">
        <v>38</v>
      </c>
      <c r="B24" s="21" t="s">
        <v>39</v>
      </c>
      <c r="C24" s="16">
        <v>255000</v>
      </c>
      <c r="D24" s="16">
        <v>260000</v>
      </c>
      <c r="E24" s="16">
        <v>260000</v>
      </c>
    </row>
    <row r="25" spans="1:8" ht="33" customHeight="1">
      <c r="A25" s="14" t="s">
        <v>40</v>
      </c>
      <c r="B25" s="21" t="s">
        <v>41</v>
      </c>
      <c r="C25" s="16">
        <v>2050000</v>
      </c>
      <c r="D25" s="16">
        <v>2150000</v>
      </c>
      <c r="E25" s="16">
        <v>2150000</v>
      </c>
    </row>
    <row r="26" spans="1:8" ht="18.75" customHeight="1">
      <c r="A26" s="20" t="s">
        <v>42</v>
      </c>
      <c r="B26" s="12" t="s">
        <v>43</v>
      </c>
      <c r="C26" s="13">
        <f>SUM(C27+C29)</f>
        <v>6650000</v>
      </c>
      <c r="D26" s="13">
        <f>SUM(D27+D29)</f>
        <v>6650000</v>
      </c>
      <c r="E26" s="13">
        <f>SUM(E27+E29)</f>
        <v>6650000</v>
      </c>
    </row>
    <row r="27" spans="1:8" ht="18.75" customHeight="1">
      <c r="A27" s="23" t="s">
        <v>44</v>
      </c>
      <c r="B27" s="12" t="s">
        <v>45</v>
      </c>
      <c r="C27" s="13">
        <f>SUM(C28)</f>
        <v>3500000</v>
      </c>
      <c r="D27" s="13">
        <f>SUM(D28)</f>
        <v>3500000</v>
      </c>
      <c r="E27" s="13">
        <f>SUM(E28)</f>
        <v>3500000</v>
      </c>
    </row>
    <row r="28" spans="1:8" ht="51.95" customHeight="1">
      <c r="A28" s="14" t="s">
        <v>46</v>
      </c>
      <c r="B28" s="21" t="s">
        <v>47</v>
      </c>
      <c r="C28" s="16">
        <v>3500000</v>
      </c>
      <c r="D28" s="16">
        <v>3500000</v>
      </c>
      <c r="E28" s="16">
        <v>3500000</v>
      </c>
    </row>
    <row r="29" spans="1:8" ht="18.75" customHeight="1">
      <c r="A29" s="23" t="s">
        <v>48</v>
      </c>
      <c r="B29" s="12" t="s">
        <v>49</v>
      </c>
      <c r="C29" s="13">
        <f>SUM(C30:C31)</f>
        <v>3150000</v>
      </c>
      <c r="D29" s="13">
        <f>SUM(D30:D31)</f>
        <v>3150000</v>
      </c>
      <c r="E29" s="13">
        <f>SUM(E30:E31)</f>
        <v>3150000</v>
      </c>
    </row>
    <row r="30" spans="1:8" ht="39.950000000000003" customHeight="1">
      <c r="A30" s="14" t="s">
        <v>50</v>
      </c>
      <c r="B30" s="21" t="s">
        <v>51</v>
      </c>
      <c r="C30" s="16">
        <v>1150000</v>
      </c>
      <c r="D30" s="16">
        <v>1150000</v>
      </c>
      <c r="E30" s="16">
        <v>1150000</v>
      </c>
    </row>
    <row r="31" spans="1:8" ht="33">
      <c r="A31" s="14" t="s">
        <v>52</v>
      </c>
      <c r="B31" s="21" t="s">
        <v>53</v>
      </c>
      <c r="C31" s="16">
        <v>2000000</v>
      </c>
      <c r="D31" s="16">
        <v>2000000</v>
      </c>
      <c r="E31" s="16">
        <v>2000000</v>
      </c>
    </row>
    <row r="32" spans="1:8" ht="20.25" customHeight="1">
      <c r="A32" s="20" t="s">
        <v>54</v>
      </c>
      <c r="B32" s="12" t="s">
        <v>55</v>
      </c>
      <c r="C32" s="13">
        <f>SUM(C33:C33)</f>
        <v>1900000</v>
      </c>
      <c r="D32" s="13">
        <f>SUM(D33:D33)</f>
        <v>2000000</v>
      </c>
      <c r="E32" s="13">
        <f>SUM(E33:E33)</f>
        <v>2100000</v>
      </c>
    </row>
    <row r="33" spans="1:5" ht="51" customHeight="1">
      <c r="A33" s="14" t="s">
        <v>56</v>
      </c>
      <c r="B33" s="21" t="s">
        <v>57</v>
      </c>
      <c r="C33" s="16">
        <v>1900000</v>
      </c>
      <c r="D33" s="16">
        <v>2000000</v>
      </c>
      <c r="E33" s="16">
        <v>2100000</v>
      </c>
    </row>
    <row r="34" spans="1:5" ht="54" customHeight="1">
      <c r="A34" s="20" t="s">
        <v>58</v>
      </c>
      <c r="B34" s="12" t="s">
        <v>59</v>
      </c>
      <c r="C34" s="13">
        <f>SUM(C35+C36+C39)</f>
        <v>12414000</v>
      </c>
      <c r="D34" s="13">
        <f>SUM(D35+D36+D39)</f>
        <v>12414000</v>
      </c>
      <c r="E34" s="13">
        <f>SUM(E35+E36+E39)</f>
        <v>12414000</v>
      </c>
    </row>
    <row r="35" spans="1:5" ht="57.95" customHeight="1">
      <c r="A35" s="14" t="s">
        <v>60</v>
      </c>
      <c r="B35" s="21" t="s">
        <v>61</v>
      </c>
      <c r="C35" s="16"/>
      <c r="D35" s="16"/>
      <c r="E35" s="16"/>
    </row>
    <row r="36" spans="1:5" ht="22.9" customHeight="1">
      <c r="A36" s="24"/>
      <c r="B36" s="12" t="s">
        <v>62</v>
      </c>
      <c r="C36" s="13">
        <f>SUM(C37:C38)</f>
        <v>11000000</v>
      </c>
      <c r="D36" s="13">
        <f>SUM(D37:D38)</f>
        <v>11000000</v>
      </c>
      <c r="E36" s="13">
        <f>SUM(E37:E38)</f>
        <v>11000000</v>
      </c>
    </row>
    <row r="37" spans="1:5" ht="83.1" customHeight="1">
      <c r="A37" s="14" t="s">
        <v>63</v>
      </c>
      <c r="B37" s="21" t="s">
        <v>64</v>
      </c>
      <c r="C37" s="16">
        <v>4000000</v>
      </c>
      <c r="D37" s="16">
        <v>4000000</v>
      </c>
      <c r="E37" s="16">
        <v>4000000</v>
      </c>
    </row>
    <row r="38" spans="1:5" ht="66.95" customHeight="1">
      <c r="A38" s="14" t="s">
        <v>65</v>
      </c>
      <c r="B38" s="21" t="s">
        <v>66</v>
      </c>
      <c r="C38" s="16">
        <v>7000000</v>
      </c>
      <c r="D38" s="16">
        <v>7000000</v>
      </c>
      <c r="E38" s="16">
        <v>7000000</v>
      </c>
    </row>
    <row r="39" spans="1:5" ht="24.6" customHeight="1">
      <c r="A39" s="24"/>
      <c r="B39" s="12" t="s">
        <v>67</v>
      </c>
      <c r="C39" s="13">
        <f>SUM(C40:C42)</f>
        <v>1414000</v>
      </c>
      <c r="D39" s="13">
        <f>SUM(D40:D42)</f>
        <v>1414000</v>
      </c>
      <c r="E39" s="13">
        <f>SUM(E40:E42)</f>
        <v>1414000</v>
      </c>
    </row>
    <row r="40" spans="1:5" ht="71.099999999999994" customHeight="1">
      <c r="A40" s="14" t="s">
        <v>68</v>
      </c>
      <c r="B40" s="21" t="s">
        <v>69</v>
      </c>
      <c r="C40" s="16">
        <v>114000</v>
      </c>
      <c r="D40" s="16">
        <v>114000</v>
      </c>
      <c r="E40" s="16">
        <v>114000</v>
      </c>
    </row>
    <row r="41" spans="1:5" ht="36" customHeight="1">
      <c r="A41" s="14" t="s">
        <v>70</v>
      </c>
      <c r="B41" s="21" t="s">
        <v>71</v>
      </c>
      <c r="C41" s="16">
        <v>800000</v>
      </c>
      <c r="D41" s="16">
        <v>800000</v>
      </c>
      <c r="E41" s="16">
        <v>800000</v>
      </c>
    </row>
    <row r="42" spans="1:5" ht="69" customHeight="1">
      <c r="A42" s="14" t="s">
        <v>72</v>
      </c>
      <c r="B42" s="21" t="s">
        <v>73</v>
      </c>
      <c r="C42" s="16">
        <v>500000</v>
      </c>
      <c r="D42" s="16">
        <v>500000</v>
      </c>
      <c r="E42" s="16">
        <v>500000</v>
      </c>
    </row>
    <row r="43" spans="1:5">
      <c r="A43" s="20" t="s">
        <v>74</v>
      </c>
      <c r="B43" s="12" t="s">
        <v>75</v>
      </c>
      <c r="C43" s="13">
        <f>SUM(C44:C46)</f>
        <v>157000</v>
      </c>
      <c r="D43" s="13">
        <f>SUM(D44:D46)</f>
        <v>157000</v>
      </c>
      <c r="E43" s="13">
        <f>SUM(E44:E46)</f>
        <v>157000</v>
      </c>
    </row>
    <row r="44" spans="1:5" ht="35.450000000000003" customHeight="1">
      <c r="A44" s="14" t="s">
        <v>76</v>
      </c>
      <c r="B44" s="21" t="s">
        <v>77</v>
      </c>
      <c r="C44" s="16">
        <v>42000</v>
      </c>
      <c r="D44" s="16">
        <v>42000</v>
      </c>
      <c r="E44" s="16">
        <v>42000</v>
      </c>
    </row>
    <row r="45" spans="1:5" ht="27" customHeight="1">
      <c r="A45" s="14" t="s">
        <v>78</v>
      </c>
      <c r="B45" s="21" t="s">
        <v>79</v>
      </c>
      <c r="C45" s="16">
        <v>105000</v>
      </c>
      <c r="D45" s="16">
        <v>105000</v>
      </c>
      <c r="E45" s="16">
        <v>105000</v>
      </c>
    </row>
    <row r="46" spans="1:5" ht="28.9" customHeight="1">
      <c r="A46" s="14" t="s">
        <v>80</v>
      </c>
      <c r="B46" s="21" t="s">
        <v>81</v>
      </c>
      <c r="C46" s="16">
        <v>10000</v>
      </c>
      <c r="D46" s="16">
        <v>10000</v>
      </c>
      <c r="E46" s="16">
        <v>10000</v>
      </c>
    </row>
    <row r="47" spans="1:5" ht="33">
      <c r="A47" s="20" t="s">
        <v>82</v>
      </c>
      <c r="B47" s="12" t="s">
        <v>83</v>
      </c>
      <c r="C47" s="13">
        <f>SUM(C48:C50)</f>
        <v>1504000</v>
      </c>
      <c r="D47" s="13">
        <f>SUM(D48:D50)</f>
        <v>1504000</v>
      </c>
      <c r="E47" s="13">
        <f>SUM(E48:E50)</f>
        <v>1504000</v>
      </c>
    </row>
    <row r="48" spans="1:5" ht="56.1" customHeight="1">
      <c r="A48" s="14" t="s">
        <v>84</v>
      </c>
      <c r="B48" s="25" t="s">
        <v>85</v>
      </c>
      <c r="C48" s="16">
        <v>0</v>
      </c>
      <c r="D48" s="16">
        <v>0</v>
      </c>
      <c r="E48" s="16">
        <v>0</v>
      </c>
    </row>
    <row r="49" spans="1:5" ht="37.9" customHeight="1">
      <c r="A49" s="14" t="s">
        <v>86</v>
      </c>
      <c r="B49" s="21" t="s">
        <v>87</v>
      </c>
      <c r="C49" s="16">
        <v>1504000</v>
      </c>
      <c r="D49" s="16">
        <v>1504000</v>
      </c>
      <c r="E49" s="16">
        <v>1504000</v>
      </c>
    </row>
    <row r="50" spans="1:5" ht="18" customHeight="1">
      <c r="A50" s="14" t="s">
        <v>88</v>
      </c>
      <c r="B50" s="21" t="s">
        <v>89</v>
      </c>
      <c r="C50" s="16">
        <v>0</v>
      </c>
      <c r="D50" s="16">
        <v>0</v>
      </c>
      <c r="E50" s="16">
        <v>0</v>
      </c>
    </row>
    <row r="51" spans="1:5" ht="33">
      <c r="A51" s="23" t="s">
        <v>90</v>
      </c>
      <c r="B51" s="26" t="s">
        <v>91</v>
      </c>
      <c r="C51" s="13">
        <f>SUM(C52+C54)</f>
        <v>1400000</v>
      </c>
      <c r="D51" s="13">
        <f>SUM(D52+D54)</f>
        <v>1208000</v>
      </c>
      <c r="E51" s="13">
        <f>SUM(E52+E54)</f>
        <v>1208000</v>
      </c>
    </row>
    <row r="52" spans="1:5" ht="81" customHeight="1">
      <c r="A52" s="23" t="s">
        <v>92</v>
      </c>
      <c r="B52" s="12" t="s">
        <v>93</v>
      </c>
      <c r="C52" s="13">
        <f>SUM(C53)</f>
        <v>300000</v>
      </c>
      <c r="D52" s="13">
        <f>SUM(D53)</f>
        <v>300000</v>
      </c>
      <c r="E52" s="13">
        <f>SUM(E53)</f>
        <v>300000</v>
      </c>
    </row>
    <row r="53" spans="1:5" ht="89.1" customHeight="1">
      <c r="A53" s="14" t="s">
        <v>94</v>
      </c>
      <c r="B53" s="21" t="s">
        <v>95</v>
      </c>
      <c r="C53" s="16">
        <v>300000</v>
      </c>
      <c r="D53" s="16">
        <v>300000</v>
      </c>
      <c r="E53" s="16">
        <v>300000</v>
      </c>
    </row>
    <row r="54" spans="1:5" ht="33">
      <c r="A54" s="23" t="s">
        <v>96</v>
      </c>
      <c r="B54" s="12" t="s">
        <v>97</v>
      </c>
      <c r="C54" s="13">
        <f>SUM(C55:C58)</f>
        <v>1100000</v>
      </c>
      <c r="D54" s="13">
        <f>SUM(D55:D58)</f>
        <v>908000</v>
      </c>
      <c r="E54" s="13">
        <f>SUM(E55:E58)</f>
        <v>908000</v>
      </c>
    </row>
    <row r="55" spans="1:5" ht="51" customHeight="1">
      <c r="A55" s="14" t="s">
        <v>98</v>
      </c>
      <c r="B55" s="21" t="s">
        <v>99</v>
      </c>
      <c r="C55" s="16">
        <v>700000</v>
      </c>
      <c r="D55" s="16">
        <v>600000</v>
      </c>
      <c r="E55" s="16">
        <v>600000</v>
      </c>
    </row>
    <row r="56" spans="1:5" ht="51.95" customHeight="1">
      <c r="A56" s="14" t="s">
        <v>100</v>
      </c>
      <c r="B56" s="25" t="s">
        <v>101</v>
      </c>
      <c r="C56" s="16">
        <v>300000</v>
      </c>
      <c r="D56" s="16">
        <v>300000</v>
      </c>
      <c r="E56" s="16">
        <v>300000</v>
      </c>
    </row>
    <row r="57" spans="1:5" ht="66">
      <c r="A57" s="14" t="s">
        <v>102</v>
      </c>
      <c r="B57" s="25" t="s">
        <v>103</v>
      </c>
      <c r="C57" s="16">
        <v>100000</v>
      </c>
      <c r="D57" s="16">
        <v>8000</v>
      </c>
      <c r="E57" s="16">
        <v>8000</v>
      </c>
    </row>
    <row r="58" spans="1:5" ht="69" customHeight="1">
      <c r="A58" s="14" t="s">
        <v>104</v>
      </c>
      <c r="B58" s="25" t="s">
        <v>105</v>
      </c>
      <c r="C58" s="16">
        <v>0</v>
      </c>
      <c r="D58" s="16">
        <v>0</v>
      </c>
      <c r="E58" s="16">
        <v>0</v>
      </c>
    </row>
    <row r="59" spans="1:5" ht="30" customHeight="1">
      <c r="A59" s="20" t="s">
        <v>106</v>
      </c>
      <c r="B59" s="12" t="s">
        <v>107</v>
      </c>
      <c r="C59" s="13">
        <f>SUM(C60:C98)</f>
        <v>562000</v>
      </c>
      <c r="D59" s="13">
        <f>SUM(D60:D98)</f>
        <v>563000</v>
      </c>
      <c r="E59" s="13">
        <f>SUM(E60:E98)</f>
        <v>564000</v>
      </c>
    </row>
    <row r="60" spans="1:5" ht="120" customHeight="1">
      <c r="A60" s="24" t="s">
        <v>108</v>
      </c>
      <c r="B60" s="27" t="s">
        <v>109</v>
      </c>
      <c r="C60" s="16">
        <v>9000</v>
      </c>
      <c r="D60" s="16">
        <v>9000</v>
      </c>
      <c r="E60" s="16">
        <v>9000</v>
      </c>
    </row>
    <row r="61" spans="1:5" ht="82.5">
      <c r="A61" s="24" t="s">
        <v>110</v>
      </c>
      <c r="B61" s="27" t="s">
        <v>111</v>
      </c>
      <c r="C61" s="16">
        <v>5000</v>
      </c>
      <c r="D61" s="16">
        <v>5000</v>
      </c>
      <c r="E61" s="16">
        <v>5000</v>
      </c>
    </row>
    <row r="62" spans="1:5" ht="99">
      <c r="A62" s="24" t="s">
        <v>112</v>
      </c>
      <c r="B62" s="27" t="s">
        <v>113</v>
      </c>
      <c r="C62" s="16">
        <v>6000</v>
      </c>
      <c r="D62" s="16">
        <v>6000</v>
      </c>
      <c r="E62" s="16">
        <v>6000</v>
      </c>
    </row>
    <row r="63" spans="1:5" ht="82.5">
      <c r="A63" s="24" t="s">
        <v>114</v>
      </c>
      <c r="B63" s="27" t="s">
        <v>115</v>
      </c>
      <c r="C63" s="16">
        <v>20000</v>
      </c>
      <c r="D63" s="16">
        <v>20000</v>
      </c>
      <c r="E63" s="16">
        <v>20000</v>
      </c>
    </row>
    <row r="64" spans="1:5" ht="115.5">
      <c r="A64" s="24" t="s">
        <v>116</v>
      </c>
      <c r="B64" s="27" t="s">
        <v>117</v>
      </c>
      <c r="C64" s="16">
        <v>3000</v>
      </c>
      <c r="D64" s="16">
        <v>3000</v>
      </c>
      <c r="E64" s="16">
        <v>3000</v>
      </c>
    </row>
    <row r="65" spans="1:5" ht="87" customHeight="1">
      <c r="A65" s="24" t="s">
        <v>118</v>
      </c>
      <c r="B65" s="27" t="s">
        <v>119</v>
      </c>
      <c r="C65" s="16">
        <v>0</v>
      </c>
      <c r="D65" s="16">
        <v>0</v>
      </c>
      <c r="E65" s="16">
        <v>0</v>
      </c>
    </row>
    <row r="66" spans="1:5" ht="171" customHeight="1">
      <c r="A66" s="24" t="s">
        <v>120</v>
      </c>
      <c r="B66" s="27" t="s">
        <v>121</v>
      </c>
      <c r="C66" s="16">
        <v>0</v>
      </c>
      <c r="D66" s="16">
        <v>0</v>
      </c>
      <c r="E66" s="16">
        <v>0</v>
      </c>
    </row>
    <row r="67" spans="1:5" ht="135" customHeight="1">
      <c r="A67" s="24" t="s">
        <v>122</v>
      </c>
      <c r="B67" s="27" t="s">
        <v>123</v>
      </c>
      <c r="C67" s="16">
        <v>34000</v>
      </c>
      <c r="D67" s="16">
        <v>34000</v>
      </c>
      <c r="E67" s="16">
        <v>34000</v>
      </c>
    </row>
    <row r="68" spans="1:5" ht="171" customHeight="1">
      <c r="A68" s="24" t="s">
        <v>124</v>
      </c>
      <c r="B68" s="27" t="s">
        <v>125</v>
      </c>
      <c r="C68" s="16">
        <v>0</v>
      </c>
      <c r="D68" s="16">
        <v>0</v>
      </c>
      <c r="E68" s="16">
        <v>0</v>
      </c>
    </row>
    <row r="69" spans="1:5" ht="101.1" customHeight="1">
      <c r="A69" s="24" t="s">
        <v>126</v>
      </c>
      <c r="B69" s="21" t="s">
        <v>127</v>
      </c>
      <c r="C69" s="16">
        <v>10000</v>
      </c>
      <c r="D69" s="16">
        <v>10000</v>
      </c>
      <c r="E69" s="16">
        <v>10000</v>
      </c>
    </row>
    <row r="70" spans="1:5" ht="101.1" customHeight="1">
      <c r="A70" s="24" t="s">
        <v>128</v>
      </c>
      <c r="B70" s="21" t="s">
        <v>129</v>
      </c>
      <c r="C70" s="16">
        <v>3000</v>
      </c>
      <c r="D70" s="16">
        <v>3000</v>
      </c>
      <c r="E70" s="16">
        <v>3000</v>
      </c>
    </row>
    <row r="71" spans="1:5" ht="86.1" customHeight="1">
      <c r="A71" s="24" t="s">
        <v>130</v>
      </c>
      <c r="B71" s="21" t="s">
        <v>131</v>
      </c>
      <c r="C71" s="16">
        <v>0</v>
      </c>
      <c r="D71" s="16">
        <v>0</v>
      </c>
      <c r="E71" s="16">
        <v>0</v>
      </c>
    </row>
    <row r="72" spans="1:5" ht="122.1" customHeight="1">
      <c r="A72" s="24" t="s">
        <v>132</v>
      </c>
      <c r="B72" s="21" t="s">
        <v>133</v>
      </c>
      <c r="C72" s="16">
        <v>0</v>
      </c>
      <c r="D72" s="16">
        <v>0</v>
      </c>
      <c r="E72" s="16">
        <v>0</v>
      </c>
    </row>
    <row r="73" spans="1:5" ht="119.1" customHeight="1">
      <c r="A73" s="24" t="s">
        <v>134</v>
      </c>
      <c r="B73" s="21" t="s">
        <v>135</v>
      </c>
      <c r="C73" s="16">
        <v>0</v>
      </c>
      <c r="D73" s="16">
        <v>0</v>
      </c>
      <c r="E73" s="16">
        <v>0</v>
      </c>
    </row>
    <row r="74" spans="1:5" ht="120" customHeight="1">
      <c r="A74" s="24" t="s">
        <v>136</v>
      </c>
      <c r="B74" s="21" t="s">
        <v>137</v>
      </c>
      <c r="C74" s="16">
        <v>37000</v>
      </c>
      <c r="D74" s="16">
        <v>37000</v>
      </c>
      <c r="E74" s="16">
        <v>37000</v>
      </c>
    </row>
    <row r="75" spans="1:5" ht="105" customHeight="1">
      <c r="A75" s="24" t="s">
        <v>138</v>
      </c>
      <c r="B75" s="21" t="s">
        <v>139</v>
      </c>
      <c r="C75" s="16">
        <v>0</v>
      </c>
      <c r="D75" s="16">
        <v>0</v>
      </c>
      <c r="E75" s="16">
        <v>0</v>
      </c>
    </row>
    <row r="76" spans="1:5" ht="84" customHeight="1">
      <c r="A76" s="24" t="s">
        <v>140</v>
      </c>
      <c r="B76" s="21" t="s">
        <v>141</v>
      </c>
      <c r="C76" s="16">
        <v>0</v>
      </c>
      <c r="D76" s="16">
        <v>0</v>
      </c>
      <c r="E76" s="16">
        <v>0</v>
      </c>
    </row>
    <row r="77" spans="1:5" ht="99.95" customHeight="1">
      <c r="A77" s="24" t="s">
        <v>142</v>
      </c>
      <c r="B77" s="21" t="s">
        <v>143</v>
      </c>
      <c r="C77" s="16">
        <v>0</v>
      </c>
      <c r="D77" s="16">
        <v>0</v>
      </c>
      <c r="E77" s="16">
        <v>0</v>
      </c>
    </row>
    <row r="78" spans="1:5" ht="87" customHeight="1">
      <c r="A78" s="24" t="s">
        <v>144</v>
      </c>
      <c r="B78" s="21" t="s">
        <v>145</v>
      </c>
      <c r="C78" s="16">
        <v>0</v>
      </c>
      <c r="D78" s="16">
        <v>0</v>
      </c>
      <c r="E78" s="16">
        <v>0</v>
      </c>
    </row>
    <row r="79" spans="1:5" ht="101.1" customHeight="1">
      <c r="A79" s="24" t="s">
        <v>146</v>
      </c>
      <c r="B79" s="21" t="s">
        <v>147</v>
      </c>
      <c r="C79" s="16">
        <v>1000</v>
      </c>
      <c r="D79" s="16">
        <v>1000</v>
      </c>
      <c r="E79" s="16">
        <v>1000</v>
      </c>
    </row>
    <row r="80" spans="1:5" ht="183.95" customHeight="1">
      <c r="A80" s="24" t="s">
        <v>148</v>
      </c>
      <c r="B80" s="21" t="s">
        <v>149</v>
      </c>
      <c r="C80" s="16">
        <v>0</v>
      </c>
      <c r="D80" s="16">
        <v>0</v>
      </c>
      <c r="E80" s="16">
        <v>0</v>
      </c>
    </row>
    <row r="81" spans="1:5" ht="117.95" customHeight="1">
      <c r="A81" s="24" t="s">
        <v>150</v>
      </c>
      <c r="B81" s="21" t="s">
        <v>151</v>
      </c>
      <c r="C81" s="16">
        <v>0</v>
      </c>
      <c r="D81" s="16">
        <v>0</v>
      </c>
      <c r="E81" s="16">
        <v>0</v>
      </c>
    </row>
    <row r="82" spans="1:5" ht="135" customHeight="1">
      <c r="A82" s="24" t="s">
        <v>152</v>
      </c>
      <c r="B82" s="21" t="s">
        <v>153</v>
      </c>
      <c r="C82" s="16">
        <v>1000</v>
      </c>
      <c r="D82" s="16">
        <v>1000</v>
      </c>
      <c r="E82" s="16">
        <v>1000</v>
      </c>
    </row>
    <row r="83" spans="1:5" ht="84.95" customHeight="1">
      <c r="A83" s="24" t="s">
        <v>154</v>
      </c>
      <c r="B83" s="21" t="s">
        <v>155</v>
      </c>
      <c r="C83" s="16">
        <v>0</v>
      </c>
      <c r="D83" s="16">
        <v>0</v>
      </c>
      <c r="E83" s="16">
        <v>0</v>
      </c>
    </row>
    <row r="84" spans="1:5" ht="168" customHeight="1">
      <c r="A84" s="24" t="s">
        <v>156</v>
      </c>
      <c r="B84" s="21" t="s">
        <v>157</v>
      </c>
      <c r="C84" s="16">
        <v>0</v>
      </c>
      <c r="D84" s="16">
        <v>0</v>
      </c>
      <c r="E84" s="16">
        <v>0</v>
      </c>
    </row>
    <row r="85" spans="1:5" ht="82.5">
      <c r="A85" s="24" t="s">
        <v>158</v>
      </c>
      <c r="B85" s="21" t="s">
        <v>159</v>
      </c>
      <c r="C85" s="16">
        <v>1000</v>
      </c>
      <c r="D85" s="16">
        <v>1000</v>
      </c>
      <c r="E85" s="16">
        <v>1000</v>
      </c>
    </row>
    <row r="86" spans="1:5" ht="84" customHeight="1">
      <c r="A86" s="24" t="s">
        <v>160</v>
      </c>
      <c r="B86" s="21" t="s">
        <v>161</v>
      </c>
      <c r="C86" s="16">
        <v>7000</v>
      </c>
      <c r="D86" s="16">
        <v>7000</v>
      </c>
      <c r="E86" s="16">
        <v>7000</v>
      </c>
    </row>
    <row r="87" spans="1:5" ht="84" customHeight="1">
      <c r="A87" s="24" t="s">
        <v>162</v>
      </c>
      <c r="B87" s="21" t="s">
        <v>163</v>
      </c>
      <c r="C87" s="16">
        <v>0</v>
      </c>
      <c r="D87" s="16">
        <v>0</v>
      </c>
      <c r="E87" s="16">
        <v>0</v>
      </c>
    </row>
    <row r="88" spans="1:5" ht="234" customHeight="1">
      <c r="A88" s="24" t="s">
        <v>164</v>
      </c>
      <c r="B88" s="21" t="s">
        <v>165</v>
      </c>
      <c r="C88" s="16">
        <v>5000</v>
      </c>
      <c r="D88" s="16">
        <v>5000</v>
      </c>
      <c r="E88" s="16">
        <v>5000</v>
      </c>
    </row>
    <row r="89" spans="1:5" ht="117" customHeight="1">
      <c r="A89" s="24" t="s">
        <v>166</v>
      </c>
      <c r="B89" s="21" t="s">
        <v>167</v>
      </c>
      <c r="C89" s="16">
        <v>0</v>
      </c>
      <c r="D89" s="16">
        <v>0</v>
      </c>
      <c r="E89" s="16">
        <v>0</v>
      </c>
    </row>
    <row r="90" spans="1:5" ht="107.1" customHeight="1">
      <c r="A90" s="24" t="s">
        <v>168</v>
      </c>
      <c r="B90" s="21" t="s">
        <v>169</v>
      </c>
      <c r="C90" s="16">
        <v>0</v>
      </c>
      <c r="D90" s="16">
        <v>0</v>
      </c>
      <c r="E90" s="16">
        <v>0</v>
      </c>
    </row>
    <row r="91" spans="1:5" ht="107.1" customHeight="1">
      <c r="A91" s="24" t="s">
        <v>170</v>
      </c>
      <c r="B91" s="21" t="s">
        <v>171</v>
      </c>
      <c r="C91" s="16">
        <v>37000</v>
      </c>
      <c r="D91" s="16">
        <v>37000</v>
      </c>
      <c r="E91" s="16">
        <v>37000</v>
      </c>
    </row>
    <row r="92" spans="1:5" ht="87" customHeight="1">
      <c r="A92" s="24" t="s">
        <v>172</v>
      </c>
      <c r="B92" s="28" t="s">
        <v>173</v>
      </c>
      <c r="C92" s="16">
        <v>69000</v>
      </c>
      <c r="D92" s="16">
        <v>70000</v>
      </c>
      <c r="E92" s="16">
        <v>71000</v>
      </c>
    </row>
    <row r="93" spans="1:5" ht="57" customHeight="1">
      <c r="A93" s="14" t="s">
        <v>174</v>
      </c>
      <c r="B93" s="21" t="s">
        <v>175</v>
      </c>
      <c r="C93" s="16">
        <v>24000</v>
      </c>
      <c r="D93" s="16">
        <v>24000</v>
      </c>
      <c r="E93" s="16">
        <v>24000</v>
      </c>
    </row>
    <row r="94" spans="1:5" ht="72" customHeight="1">
      <c r="A94" s="14" t="s">
        <v>176</v>
      </c>
      <c r="B94" s="21" t="s">
        <v>177</v>
      </c>
      <c r="C94" s="16">
        <v>0</v>
      </c>
      <c r="D94" s="16">
        <v>0</v>
      </c>
      <c r="E94" s="16">
        <v>0</v>
      </c>
    </row>
    <row r="95" spans="1:5" ht="71.099999999999994" customHeight="1">
      <c r="A95" s="14" t="s">
        <v>178</v>
      </c>
      <c r="B95" s="25" t="s">
        <v>179</v>
      </c>
      <c r="C95" s="16">
        <v>20000</v>
      </c>
      <c r="D95" s="16">
        <v>20000</v>
      </c>
      <c r="E95" s="16">
        <v>20000</v>
      </c>
    </row>
    <row r="96" spans="1:5" ht="137.1" customHeight="1">
      <c r="A96" s="16" t="s">
        <v>180</v>
      </c>
      <c r="B96" s="25" t="s">
        <v>181</v>
      </c>
      <c r="C96" s="16">
        <v>0</v>
      </c>
      <c r="D96" s="16">
        <v>0</v>
      </c>
      <c r="E96" s="16">
        <v>0</v>
      </c>
    </row>
    <row r="97" spans="1:5" ht="49.5">
      <c r="A97" s="16" t="s">
        <v>182</v>
      </c>
      <c r="B97" s="21" t="s">
        <v>183</v>
      </c>
      <c r="C97" s="16">
        <v>0</v>
      </c>
      <c r="D97" s="16">
        <v>0</v>
      </c>
      <c r="E97" s="16">
        <v>0</v>
      </c>
    </row>
    <row r="98" spans="1:5" ht="132">
      <c r="A98" s="24" t="s">
        <v>184</v>
      </c>
      <c r="B98" s="21" t="s">
        <v>185</v>
      </c>
      <c r="C98" s="16">
        <v>270000</v>
      </c>
      <c r="D98" s="16">
        <v>270000</v>
      </c>
      <c r="E98" s="16">
        <v>270000</v>
      </c>
    </row>
    <row r="99" spans="1:5">
      <c r="A99" s="20" t="s">
        <v>186</v>
      </c>
      <c r="B99" s="12" t="s">
        <v>187</v>
      </c>
      <c r="C99" s="13">
        <f>SUM(C100)</f>
        <v>0</v>
      </c>
      <c r="D99" s="13">
        <f>SUM(D100)</f>
        <v>0</v>
      </c>
      <c r="E99" s="13">
        <f>SUM(E100)</f>
        <v>0</v>
      </c>
    </row>
    <row r="100" spans="1:5" ht="29.1" customHeight="1">
      <c r="A100" s="14" t="s">
        <v>188</v>
      </c>
      <c r="B100" s="21" t="s">
        <v>189</v>
      </c>
      <c r="C100" s="16"/>
      <c r="D100" s="16"/>
      <c r="E100" s="16"/>
    </row>
    <row r="101" spans="1:5" ht="22.15" customHeight="1">
      <c r="A101" s="20" t="s">
        <v>190</v>
      </c>
      <c r="B101" s="12" t="s">
        <v>191</v>
      </c>
      <c r="C101" s="13">
        <f>C102</f>
        <v>576513330.36000001</v>
      </c>
      <c r="D101" s="13">
        <f>D102</f>
        <v>513127641.25999999</v>
      </c>
      <c r="E101" s="13">
        <f>E102</f>
        <v>535742362.77999997</v>
      </c>
    </row>
    <row r="102" spans="1:5" ht="33">
      <c r="A102" s="20" t="s">
        <v>192</v>
      </c>
      <c r="B102" s="12" t="s">
        <v>193</v>
      </c>
      <c r="C102" s="13">
        <f>C103+C107+C113+C141</f>
        <v>576513330.36000001</v>
      </c>
      <c r="D102" s="13">
        <f>D103+D107+D113+D141</f>
        <v>513127641.25999999</v>
      </c>
      <c r="E102" s="13">
        <f>E103+E107+E113+E141</f>
        <v>535742362.77999997</v>
      </c>
    </row>
    <row r="103" spans="1:5">
      <c r="A103" s="20" t="s">
        <v>194</v>
      </c>
      <c r="B103" s="12" t="s">
        <v>195</v>
      </c>
      <c r="C103" s="13">
        <f>SUM(C104:C106)</f>
        <v>153992301</v>
      </c>
      <c r="D103" s="13">
        <f>SUM(D104:D106)</f>
        <v>84039568</v>
      </c>
      <c r="E103" s="13">
        <f>SUM(E104:E106)</f>
        <v>84039568</v>
      </c>
    </row>
    <row r="104" spans="1:5" ht="36.950000000000003" customHeight="1">
      <c r="A104" s="24" t="s">
        <v>196</v>
      </c>
      <c r="B104" s="25" t="s">
        <v>197</v>
      </c>
      <c r="C104" s="16">
        <v>153992301</v>
      </c>
      <c r="D104" s="16">
        <v>84039568</v>
      </c>
      <c r="E104" s="16">
        <v>84039568</v>
      </c>
    </row>
    <row r="105" spans="1:5" ht="35.450000000000003" customHeight="1">
      <c r="A105" s="24" t="s">
        <v>198</v>
      </c>
      <c r="B105" s="21" t="s">
        <v>199</v>
      </c>
      <c r="C105" s="16"/>
      <c r="D105" s="16"/>
      <c r="E105" s="16"/>
    </row>
    <row r="106" spans="1:5" ht="27" customHeight="1">
      <c r="A106" s="24" t="s">
        <v>200</v>
      </c>
      <c r="B106" s="25" t="s">
        <v>201</v>
      </c>
      <c r="C106" s="16"/>
      <c r="D106" s="16"/>
      <c r="E106" s="16"/>
    </row>
    <row r="107" spans="1:5" ht="39.950000000000003" customHeight="1">
      <c r="A107" s="20" t="s">
        <v>202</v>
      </c>
      <c r="B107" s="12" t="s">
        <v>203</v>
      </c>
      <c r="C107" s="13">
        <f>SUM(C108:C112)</f>
        <v>28736140.16</v>
      </c>
      <c r="D107" s="13">
        <f>SUM(D108:D112)</f>
        <v>17939673.649999999</v>
      </c>
      <c r="E107" s="13">
        <f>SUM(E108:E112)</f>
        <v>10803663.060000001</v>
      </c>
    </row>
    <row r="108" spans="1:5" ht="33">
      <c r="A108" s="24" t="s">
        <v>204</v>
      </c>
      <c r="B108" s="21" t="s">
        <v>205</v>
      </c>
      <c r="C108" s="16">
        <v>4137001.32</v>
      </c>
      <c r="D108" s="16">
        <v>2551607.7000000002</v>
      </c>
      <c r="E108" s="16">
        <v>2489374.63</v>
      </c>
    </row>
    <row r="109" spans="1:5" ht="38.1" customHeight="1">
      <c r="A109" s="29" t="s">
        <v>206</v>
      </c>
      <c r="B109" s="21" t="s">
        <v>207</v>
      </c>
      <c r="C109" s="16"/>
      <c r="D109" s="16"/>
      <c r="E109" s="16"/>
    </row>
    <row r="110" spans="1:5">
      <c r="A110" s="29" t="s">
        <v>208</v>
      </c>
      <c r="B110" s="21" t="s">
        <v>209</v>
      </c>
      <c r="C110" s="16"/>
      <c r="D110" s="16"/>
      <c r="E110" s="16"/>
    </row>
    <row r="111" spans="1:5" ht="36" customHeight="1">
      <c r="A111" s="24" t="s">
        <v>210</v>
      </c>
      <c r="B111" s="21" t="s">
        <v>211</v>
      </c>
      <c r="C111" s="16"/>
      <c r="D111" s="16"/>
      <c r="E111" s="16"/>
    </row>
    <row r="112" spans="1:5" ht="22.9" customHeight="1">
      <c r="A112" s="24" t="s">
        <v>212</v>
      </c>
      <c r="B112" s="21" t="s">
        <v>213</v>
      </c>
      <c r="C112" s="16">
        <v>24599138.84</v>
      </c>
      <c r="D112" s="16">
        <v>15388065.949999999</v>
      </c>
      <c r="E112" s="16">
        <v>8314288.4299999997</v>
      </c>
    </row>
    <row r="113" spans="1:5">
      <c r="A113" s="20" t="s">
        <v>214</v>
      </c>
      <c r="B113" s="12" t="s">
        <v>215</v>
      </c>
      <c r="C113" s="13">
        <f>C114+C132+C133+C134+C135+C136+C137+C139+C138+C140</f>
        <v>374027414.39999998</v>
      </c>
      <c r="D113" s="13">
        <f>D114+D132+D133+D134+D135+D136+D137+D139+D138+D140</f>
        <v>389747542.97000003</v>
      </c>
      <c r="E113" s="13">
        <f>E114+E132+E133+E134+E135+E136+E137+E139+E138+E140</f>
        <v>419498275.07999998</v>
      </c>
    </row>
    <row r="114" spans="1:5" ht="38.1" customHeight="1">
      <c r="A114" s="14" t="s">
        <v>216</v>
      </c>
      <c r="B114" s="21" t="s">
        <v>217</v>
      </c>
      <c r="C114" s="16">
        <f>SUM(C116:C131)</f>
        <v>356901594.39999998</v>
      </c>
      <c r="D114" s="16">
        <f>SUM(D116:D131)</f>
        <v>372186317.97000003</v>
      </c>
      <c r="E114" s="16">
        <f>SUM(E116:E131)</f>
        <v>401841706.07999998</v>
      </c>
    </row>
    <row r="115" spans="1:5">
      <c r="A115" s="30"/>
      <c r="B115" s="21" t="s">
        <v>218</v>
      </c>
      <c r="C115" s="16"/>
      <c r="D115" s="16"/>
      <c r="E115" s="16"/>
    </row>
    <row r="116" spans="1:5" ht="66.95" customHeight="1">
      <c r="A116" s="14"/>
      <c r="B116" s="21" t="s">
        <v>219</v>
      </c>
      <c r="C116" s="16">
        <v>193519048</v>
      </c>
      <c r="D116" s="16">
        <v>219265904</v>
      </c>
      <c r="E116" s="16">
        <v>239616647</v>
      </c>
    </row>
    <row r="117" spans="1:5" ht="66">
      <c r="A117" s="14"/>
      <c r="B117" s="21" t="s">
        <v>220</v>
      </c>
      <c r="C117" s="16"/>
      <c r="D117" s="16"/>
      <c r="E117" s="16"/>
    </row>
    <row r="118" spans="1:5" ht="49.5">
      <c r="A118" s="14"/>
      <c r="B118" s="21" t="s">
        <v>221</v>
      </c>
      <c r="C118" s="16">
        <v>1219463</v>
      </c>
      <c r="D118" s="16">
        <v>1265642</v>
      </c>
      <c r="E118" s="16">
        <v>1313668</v>
      </c>
    </row>
    <row r="119" spans="1:5" ht="51" customHeight="1">
      <c r="A119" s="14"/>
      <c r="B119" s="21" t="s">
        <v>222</v>
      </c>
      <c r="C119" s="16"/>
      <c r="D119" s="16"/>
      <c r="E119" s="16"/>
    </row>
    <row r="120" spans="1:5" ht="69.95" customHeight="1">
      <c r="A120" s="14"/>
      <c r="B120" s="21" t="s">
        <v>223</v>
      </c>
      <c r="C120" s="16">
        <v>77416465</v>
      </c>
      <c r="D120" s="16">
        <v>87475310</v>
      </c>
      <c r="E120" s="16">
        <v>95450685</v>
      </c>
    </row>
    <row r="121" spans="1:5" ht="49.5">
      <c r="A121" s="14"/>
      <c r="B121" s="21" t="s">
        <v>224</v>
      </c>
      <c r="C121" s="16">
        <v>3500861.1</v>
      </c>
      <c r="D121" s="16">
        <v>10624464</v>
      </c>
      <c r="E121" s="16">
        <v>10624464</v>
      </c>
    </row>
    <row r="122" spans="1:5" ht="86.1" customHeight="1">
      <c r="A122" s="14"/>
      <c r="B122" s="21" t="s">
        <v>225</v>
      </c>
      <c r="C122" s="16"/>
      <c r="D122" s="16"/>
      <c r="E122" s="16"/>
    </row>
    <row r="123" spans="1:5" ht="84" customHeight="1">
      <c r="A123" s="14"/>
      <c r="B123" s="21" t="s">
        <v>226</v>
      </c>
      <c r="C123" s="31">
        <v>1428455.44</v>
      </c>
      <c r="D123" s="31">
        <v>1428455.44</v>
      </c>
      <c r="E123" s="31">
        <v>1428455.44</v>
      </c>
    </row>
    <row r="124" spans="1:5" ht="69" customHeight="1">
      <c r="A124" s="14"/>
      <c r="B124" s="25" t="s">
        <v>227</v>
      </c>
      <c r="C124" s="16">
        <v>3080000</v>
      </c>
      <c r="D124" s="16"/>
      <c r="E124" s="16"/>
    </row>
    <row r="125" spans="1:5" ht="57.95" customHeight="1">
      <c r="A125" s="14"/>
      <c r="B125" s="21" t="s">
        <v>228</v>
      </c>
      <c r="C125" s="16">
        <v>42763750.799999997</v>
      </c>
      <c r="D125" s="16">
        <v>15719260.800000001</v>
      </c>
      <c r="E125" s="16">
        <v>15719260.800000001</v>
      </c>
    </row>
    <row r="126" spans="1:5" ht="54.95" customHeight="1">
      <c r="A126" s="14"/>
      <c r="B126" s="25" t="s">
        <v>229</v>
      </c>
      <c r="C126" s="31">
        <v>3387.08</v>
      </c>
      <c r="D126" s="31">
        <v>3387.08</v>
      </c>
      <c r="E126" s="31">
        <v>3387.08</v>
      </c>
    </row>
    <row r="127" spans="1:5" ht="72" customHeight="1">
      <c r="A127" s="14"/>
      <c r="B127" s="25" t="s">
        <v>230</v>
      </c>
      <c r="C127" s="16">
        <v>5754500</v>
      </c>
      <c r="D127" s="16">
        <v>5754500</v>
      </c>
      <c r="E127" s="16">
        <v>5754500</v>
      </c>
    </row>
    <row r="128" spans="1:5" ht="72" customHeight="1">
      <c r="A128" s="14"/>
      <c r="B128" s="25" t="s">
        <v>231</v>
      </c>
      <c r="C128" s="16">
        <v>25608526.98</v>
      </c>
      <c r="D128" s="16">
        <v>27944276.649999999</v>
      </c>
      <c r="E128" s="16">
        <v>29123619.760000002</v>
      </c>
    </row>
    <row r="129" spans="1:5" ht="69" customHeight="1">
      <c r="A129" s="14"/>
      <c r="B129" s="25" t="s">
        <v>232</v>
      </c>
      <c r="C129" s="16"/>
      <c r="D129" s="16"/>
      <c r="E129" s="16"/>
    </row>
    <row r="130" spans="1:5" ht="33">
      <c r="A130" s="14"/>
      <c r="B130" s="25" t="s">
        <v>233</v>
      </c>
      <c r="C130" s="16">
        <v>2607137</v>
      </c>
      <c r="D130" s="16">
        <v>2705118</v>
      </c>
      <c r="E130" s="16">
        <v>2807019</v>
      </c>
    </row>
    <row r="131" spans="1:5" ht="150.94999999999999" customHeight="1">
      <c r="A131" s="14"/>
      <c r="B131" s="32" t="s">
        <v>234</v>
      </c>
      <c r="C131" s="16"/>
      <c r="D131" s="16"/>
      <c r="E131" s="16"/>
    </row>
    <row r="132" spans="1:5" ht="72" customHeight="1">
      <c r="A132" s="24" t="s">
        <v>235</v>
      </c>
      <c r="B132" s="21" t="s">
        <v>236</v>
      </c>
      <c r="C132" s="16">
        <v>1555630</v>
      </c>
      <c r="D132" s="16">
        <v>1617930</v>
      </c>
      <c r="E132" s="16">
        <v>1683063</v>
      </c>
    </row>
    <row r="133" spans="1:5" ht="74.45" customHeight="1">
      <c r="A133" s="24" t="s">
        <v>237</v>
      </c>
      <c r="B133" s="21" t="s">
        <v>238</v>
      </c>
      <c r="C133" s="16">
        <v>1318708</v>
      </c>
      <c r="D133" s="16">
        <v>1443568</v>
      </c>
      <c r="E133" s="16">
        <v>1443568</v>
      </c>
    </row>
    <row r="134" spans="1:5" ht="70.150000000000006" customHeight="1">
      <c r="A134" s="24" t="s">
        <v>239</v>
      </c>
      <c r="B134" s="21" t="s">
        <v>240</v>
      </c>
      <c r="C134" s="16">
        <v>9893</v>
      </c>
      <c r="D134" s="16">
        <v>121640</v>
      </c>
      <c r="E134" s="16">
        <v>9893</v>
      </c>
    </row>
    <row r="135" spans="1:5" ht="55.9" customHeight="1">
      <c r="A135" s="24" t="s">
        <v>241</v>
      </c>
      <c r="B135" s="21" t="s">
        <v>242</v>
      </c>
      <c r="C135" s="16"/>
      <c r="D135" s="16"/>
      <c r="E135" s="16"/>
    </row>
    <row r="136" spans="1:5" ht="69.95" customHeight="1">
      <c r="A136" s="24" t="s">
        <v>243</v>
      </c>
      <c r="B136" s="33" t="s">
        <v>244</v>
      </c>
      <c r="C136" s="16">
        <v>9690000</v>
      </c>
      <c r="D136" s="16">
        <v>9690000</v>
      </c>
      <c r="E136" s="16">
        <v>9690000</v>
      </c>
    </row>
    <row r="137" spans="1:5" ht="40.9" customHeight="1">
      <c r="A137" s="29" t="s">
        <v>245</v>
      </c>
      <c r="B137" s="25" t="s">
        <v>246</v>
      </c>
      <c r="C137" s="16"/>
      <c r="D137" s="16"/>
      <c r="E137" s="16"/>
    </row>
    <row r="138" spans="1:5" ht="33">
      <c r="A138" s="24" t="s">
        <v>247</v>
      </c>
      <c r="B138" s="21" t="s">
        <v>248</v>
      </c>
      <c r="C138" s="16">
        <v>1106149</v>
      </c>
      <c r="D138" s="16">
        <v>1106149</v>
      </c>
      <c r="E138" s="16">
        <v>1106149</v>
      </c>
    </row>
    <row r="139" spans="1:5" ht="37.15" customHeight="1">
      <c r="A139" s="14" t="s">
        <v>249</v>
      </c>
      <c r="B139" s="25" t="s">
        <v>250</v>
      </c>
      <c r="C139" s="16">
        <v>2870981</v>
      </c>
      <c r="D139" s="16">
        <v>2985820</v>
      </c>
      <c r="E139" s="16">
        <v>3105253</v>
      </c>
    </row>
    <row r="140" spans="1:5" ht="24" customHeight="1">
      <c r="A140" s="24" t="s">
        <v>251</v>
      </c>
      <c r="B140" s="21" t="s">
        <v>252</v>
      </c>
      <c r="C140" s="16">
        <v>574459</v>
      </c>
      <c r="D140" s="16">
        <v>596118</v>
      </c>
      <c r="E140" s="16">
        <v>618643</v>
      </c>
    </row>
    <row r="141" spans="1:5" ht="21.6" customHeight="1">
      <c r="A141" s="20" t="s">
        <v>253</v>
      </c>
      <c r="B141" s="12" t="s">
        <v>254</v>
      </c>
      <c r="C141" s="13">
        <f>SUM(C142+C143+C144+C145)</f>
        <v>19757474.800000001</v>
      </c>
      <c r="D141" s="13">
        <f>SUM(D142+D143+D144+D145)</f>
        <v>21400856.640000001</v>
      </c>
      <c r="E141" s="13">
        <f>SUM(E142+E143+E144+E145)</f>
        <v>21400856.640000001</v>
      </c>
    </row>
    <row r="142" spans="1:5" ht="122.1" customHeight="1">
      <c r="A142" s="24" t="s">
        <v>255</v>
      </c>
      <c r="B142" s="21" t="s">
        <v>256</v>
      </c>
      <c r="C142" s="16"/>
      <c r="D142" s="16"/>
      <c r="E142" s="16"/>
    </row>
    <row r="143" spans="1:5" ht="102" customHeight="1">
      <c r="A143" s="24" t="s">
        <v>257</v>
      </c>
      <c r="B143" s="34" t="s">
        <v>258</v>
      </c>
      <c r="C143" s="16">
        <v>1249474.8</v>
      </c>
      <c r="D143" s="16">
        <v>3382856.64</v>
      </c>
      <c r="E143" s="16">
        <v>3382856.64</v>
      </c>
    </row>
    <row r="144" spans="1:5" ht="132">
      <c r="A144" s="24" t="s">
        <v>259</v>
      </c>
      <c r="B144" s="21" t="s">
        <v>260</v>
      </c>
      <c r="C144" s="16">
        <v>18018000</v>
      </c>
      <c r="D144" s="16">
        <v>18018000</v>
      </c>
      <c r="E144" s="16">
        <v>18018000</v>
      </c>
    </row>
    <row r="145" spans="1:5" ht="36.75" customHeight="1">
      <c r="A145" s="24" t="s">
        <v>261</v>
      </c>
      <c r="B145" s="34" t="s">
        <v>262</v>
      </c>
      <c r="C145" s="16">
        <v>490000</v>
      </c>
      <c r="D145" s="16"/>
      <c r="E145" s="16"/>
    </row>
    <row r="146" spans="1:5">
      <c r="A146" s="35"/>
      <c r="B146" s="36" t="s">
        <v>263</v>
      </c>
      <c r="C146" s="13">
        <f>SUM(C8+C101)</f>
        <v>928695330.36000001</v>
      </c>
      <c r="D146" s="13">
        <f>SUM(D8+D101)</f>
        <v>884092641.25999999</v>
      </c>
      <c r="E146" s="13">
        <f>SUM(E8+E101)</f>
        <v>937430362.77999997</v>
      </c>
    </row>
  </sheetData>
  <mergeCells count="6">
    <mergeCell ref="D1:E1"/>
    <mergeCell ref="A2:B2"/>
    <mergeCell ref="A3:B3"/>
    <mergeCell ref="C5:E5"/>
    <mergeCell ref="A5:A6"/>
    <mergeCell ref="B5:B6"/>
  </mergeCells>
  <hyperlinks>
    <hyperlink ref="B92" r:id="rId1" display="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xr:uid="{00000000-0004-0000-0000-000000000000}"/>
  </hyperlinks>
  <pageMargins left="0.75" right="0.75" top="1" bottom="1" header="0.5" footer="0.5"/>
  <pageSetup paperSize="9" scale="47"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2025г</vt:lpstr>
    </vt:vector>
  </TitlesOfParts>
  <Company>APK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Vlasova_NV</dc:creator>
  <cp:lastModifiedBy>Наталья Н. Клыкова</cp:lastModifiedBy>
  <cp:lastPrinted>2022-10-14T05:46:00Z</cp:lastPrinted>
  <dcterms:created xsi:type="dcterms:W3CDTF">2005-08-18T04:46:00Z</dcterms:created>
  <dcterms:modified xsi:type="dcterms:W3CDTF">2024-10-22T02:05:02Z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ED75D289108345C2B2735DB59D6EE55C_12</vt:lpwstr>
  </property>
  <property fmtid="{D5CDD505-2E9C-101B-9397-08002B2CF9AE}" pid="3" name="KSOProductBuildVer">
    <vt:lpwstr>1049-12.2.0.18283</vt:lpwstr>
  </property>
</Properties>
</file>